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9440" windowHeight="3830" tabRatio="667" firstSheet="2" activeTab="4"/>
  </bookViews>
  <sheets>
    <sheet name="Conso" sheetId="1" state="hidden" r:id="rId1"/>
    <sheet name="Conversions" sheetId="2" state="hidden" r:id="rId2"/>
    <sheet name="LISEZ-MOI" sheetId="3" r:id="rId3"/>
    <sheet name="Liste" sheetId="4" state="hidden" r:id="rId4"/>
    <sheet name="Contrôle" sheetId="5" r:id="rId5"/>
    <sheet name="Page de garde" sheetId="6" r:id="rId6"/>
    <sheet name="Id_CR_SF" sheetId="7" r:id="rId7"/>
    <sheet name="Sommaire" sheetId="8" state="hidden" r:id="rId8"/>
    <sheet name="CRP NON SOUMIS EQUIL" sheetId="9" state="hidden" r:id="rId9"/>
    <sheet name="CRA_SF" sheetId="10" state="hidden" r:id="rId10"/>
    <sheet name="Synthèse CR" sheetId="11" state="hidden" r:id="rId11"/>
    <sheet name="ERRD synthétique" sheetId="12" state="hidden" r:id="rId12"/>
    <sheet name="Tableau_Rcc" sheetId="13" state="hidden" r:id="rId13"/>
    <sheet name="Affectation_Resultats" sheetId="14" state="hidden" r:id="rId14"/>
    <sheet name="Suivi_affectations" sheetId="15" state="hidden" r:id="rId15"/>
  </sheets>
  <definedNames>
    <definedName name="__ERNHIDEN___DATEAUTO___ANN0\FINESS_ET">'Page de garde'!$G$28</definedName>
    <definedName name="__ERNHIDEN___DATECPOM___ANN0\_________">'Page de garde'!$D$22</definedName>
    <definedName name="__ERNHIDEN___DATEGENE___ANN0\_________">'Page de garde'!$A$4</definedName>
    <definedName name="_AMO_UniqueIdentifier" hidden="1">"'42d55a61-f2b5-4eb6-bbd8-ac344b5dbabe'"</definedName>
    <definedName name="AIDE_REPERE1">'LISEZ-MOI'!$C$91</definedName>
    <definedName name="AIDE_REPERE10">'LISEZ-MOI'!$C$126</definedName>
    <definedName name="AIDE_REPERE11">'LISEZ-MOI'!$C$129</definedName>
    <definedName name="AIDE_REPERE12">'LISEZ-MOI'!$C$132</definedName>
    <definedName name="AIDE_REPERE13">'LISEZ-MOI'!$C$135</definedName>
    <definedName name="AIDE_REPERE14">'LISEZ-MOI'!$C$138</definedName>
    <definedName name="AIDE_REPERE2">'LISEZ-MOI'!$C$95</definedName>
    <definedName name="AIDE_REPERE3">'LISEZ-MOI'!$C$98</definedName>
    <definedName name="AIDE_REPERE4">'LISEZ-MOI'!$C$101</definedName>
    <definedName name="AIDE_REPERE5">'LISEZ-MOI'!$C$106</definedName>
    <definedName name="AIDE_REPERE6">'LISEZ-MOI'!$C$111</definedName>
    <definedName name="AIDE_REPERE7">'LISEZ-MOI'!$C$114</definedName>
    <definedName name="AIDE_REPERE8">'LISEZ-MOI'!$C$118</definedName>
    <definedName name="AIDE_REPERE9">'LISEZ-MOI'!$C$121</definedName>
    <definedName name="Cartouche_Finess_ET">'Synthèse CR'!$22:$23</definedName>
    <definedName name="Cartouche_ID_CR_SF">'Synthèse CR'!$24:$26</definedName>
    <definedName name="categorie">'Liste'!$B$2:$B$4</definedName>
    <definedName name="categorie_Id_CR_SF">'Liste'!$E$2:$E$4</definedName>
    <definedName name="Convention_collective">'Liste'!$C$2:$C$14</definedName>
    <definedName name="CRERNHCPTE___C10686__RRDANN0\FINESS_ET">'Affectation_Resultats'!$G$17</definedName>
    <definedName name="CRERNHCPTE___C10686__RRDANN0\Id_CR_SF_">'Affectation_Resultats'!$J$17</definedName>
    <definedName name="CRERNHCPTE___C10687__RRDANN0\FINESS_ET">'Affectation_Resultats'!$G$18</definedName>
    <definedName name="CRERNHCPTE___C10687__RRDANN0\Id_CR_SF_">'Affectation_Resultats'!$J$18</definedName>
    <definedName name="CRERNHCPTE___C11510__RRDANN0\FINESS_ET">'Affectation_Resultats'!$G$14</definedName>
    <definedName name="CRERNHCPTE___C11510__RRDANN0\Id_CR_SF_">'Affectation_Resultats'!$J$14</definedName>
    <definedName name="CRERNHCPTE___C11511__RRDANN0\FINESS_ET">'Affectation_Resultats'!$G$15</definedName>
    <definedName name="CRERNHCPTE___C11511__RRDANN0\Id_CR_SF_">'Affectation_Resultats'!$J$15</definedName>
    <definedName name="CRERNHCPTE___C11519__RRDANN0\FINESS_ET">'Affectation_Resultats'!$G$16</definedName>
    <definedName name="CRERNHCPTE___C11519__RRDANN0\Id_CR_SF_">'Affectation_Resultats'!$J$16</definedName>
    <definedName name="CRERNHCPTE___C1161___RRDANN0\FINESS_ET">'Affectation_Resultats'!$G$19</definedName>
    <definedName name="CRERNHCPTE___C1161___RRDANN0\Id_CR_SF_">'Affectation_Resultats'!$J$19</definedName>
    <definedName name="CRERNHCPTE___C1162___RRDANN0\FINESS_ET">'Affectation_Resultats'!$G$20</definedName>
    <definedName name="CRERNHCPTE___C1162___RRDANN0\Id_CR_SF_">'Affectation_Resultats'!$J$20</definedName>
    <definedName name="CRERNHCPTE___C1163___RRDANN0\FINESS_ET">'Affectation_Resultats'!$G$21</definedName>
    <definedName name="CRERNHCPTE___C1163___RRDANN0\Id_CR_SF_">'Affectation_Resultats'!$J$21</definedName>
    <definedName name="CRERNHCPTE___C1168___RRDANN0\FINESS_ET">'Affectation_Resultats'!$G$22</definedName>
    <definedName name="CRERNHCPTE___C1168___RRDANN0\Id_CR_SF_">'Affectation_Resultats'!$J$22</definedName>
    <definedName name="CRERNHCPTE___DEFIC___RRDANN0\FINESS_ET">'Affectation_Resultats'!$G$7</definedName>
    <definedName name="CRERNHCPTE___DEFIC___RRDANN0\Id_CR_SF_">'Affectation_Resultats'!$J$7</definedName>
    <definedName name="CRERNHCPTE___EXCED___RRDANN0\FINESS_ET">'Affectation_Resultats'!$G$6</definedName>
    <definedName name="CRERNHCPTE___EXCED___RRDANN0\Id_CR_SF_">'Affectation_Resultats'!$J$6</definedName>
    <definedName name="CRERNHCPTE___P10682__RRDANN0\FINESS_ET">'Affectation_Resultats'!$G$26</definedName>
    <definedName name="CRERNHCPTE___P10682__RRDANN0\Id_CR_SF_">'Affectation_Resultats'!$J$26</definedName>
    <definedName name="CRERNHCPTE___P10685__RRDANN0\FINESS_ET">'Affectation_Resultats'!$G$27</definedName>
    <definedName name="CRERNHCPTE___P10685__RRDANN0\Id_CR_SF_">'Affectation_Resultats'!$J$27</definedName>
    <definedName name="CRERNHCPTE___P10686__RRDANN0\FINESS_ET">'Affectation_Resultats'!$G$28</definedName>
    <definedName name="CRERNHCPTE___P10686__RRDANN0\Id_CR_SF_">'Affectation_Resultats'!$J$28</definedName>
    <definedName name="CRERNHCPTE___P10687__RRDANN0\FINESS_ET">'Affectation_Resultats'!$G$29</definedName>
    <definedName name="CRERNHCPTE___P10687__RRDANN0\Id_CR_SF_">'Affectation_Resultats'!$J$29</definedName>
    <definedName name="CRERNHCPTE___P11510__RRDANN0\FINESS_ET">'Affectation_Resultats'!$G$30</definedName>
    <definedName name="CRERNHCPTE___P11510__RRDANN0\Id_CR_SF_">'Affectation_Resultats'!$J$30</definedName>
    <definedName name="CRERNHCPTE___P11519__RRDANN0\FINESS_ET">'Affectation_Resultats'!$G$31</definedName>
    <definedName name="CRERNHCPTE___P11519__RRDANN0\Id_CR_SF_">'Affectation_Resultats'!$J$31</definedName>
    <definedName name="CRERNHCPTE___RESADMINRRDANN0\FINESS_ET">'Affectation_Resultats'!$G$23</definedName>
    <definedName name="CRERNHCPTE___RESADMINRRDANN0\Id_CR_SF_">'Affectation_Resultats'!$J$23</definedName>
    <definedName name="CRERNHCPTE___TREXCEDIRRDANN0\FINESS_ET">'Affectation_Resultats'!$G$11</definedName>
    <definedName name="CRERNHCPTE___TREXCEDIRRDANN0\Id_CR_SF_">'Affectation_Resultats'!$J$11</definedName>
    <definedName name="CRERNHCPTE___TREXCEDORRDANN0\FINESS_ET">'Affectation_Resultats'!$G$10</definedName>
    <definedName name="CRERNHCPTE___TREXCEDORRDANN0\Id_CR_SF_">'Affectation_Resultats'!$J$10</definedName>
    <definedName name="CRERNHCPTED__C10686__RRDANN0\FINESS_ET">'Affectation_Resultats'!$E$17</definedName>
    <definedName name="CRERNHCPTED__C10686__RRDANN0\Id_CR_SF_">'Affectation_Resultats'!$H$17</definedName>
    <definedName name="CRERNHCPTED__C10687__RRDANN0\FINESS_ET">'Affectation_Resultats'!$E$18</definedName>
    <definedName name="CRERNHCPTED__C10687__RRDANN0\Id_CR_SF_">'Affectation_Resultats'!$H$18</definedName>
    <definedName name="CRERNHCPTED__C11510__RRDANN0\FINESS_ET">'Affectation_Resultats'!$E$14</definedName>
    <definedName name="CRERNHCPTED__C11510__RRDANN0\Id_CR_SF_">'Affectation_Resultats'!$H$14</definedName>
    <definedName name="CRERNHCPTED__C11511__RRDANN0\FINESS_ET">'Affectation_Resultats'!$E$15</definedName>
    <definedName name="CRERNHCPTED__C11511__RRDANN0\Id_CR_SF_">'Affectation_Resultats'!$H$15</definedName>
    <definedName name="CRERNHCPTED__C11519__RRDANN0\FINESS_ET">'Affectation_Resultats'!$E$16</definedName>
    <definedName name="CRERNHCPTED__C11519__RRDANN0\Id_CR_SF_">'Affectation_Resultats'!$H$16</definedName>
    <definedName name="CRERNHCPTED__C1161___RRDANN0\FINESS_ET">'Affectation_Resultats'!$E$19</definedName>
    <definedName name="CRERNHCPTED__C1161___RRDANN0\Id_CR_SF_">'Affectation_Resultats'!$H$19</definedName>
    <definedName name="CRERNHCPTED__C1162___RRDANN0\FINESS_ET">'Affectation_Resultats'!$E$20</definedName>
    <definedName name="CRERNHCPTED__C1162___RRDANN0\Id_CR_SF_">'Affectation_Resultats'!$H$20</definedName>
    <definedName name="CRERNHCPTED__C1163___RRDANN0\FINESS_ET">'Affectation_Resultats'!$E$21</definedName>
    <definedName name="CRERNHCPTED__C1163___RRDANN0\Id_CR_SF_">'Affectation_Resultats'!$H$21</definedName>
    <definedName name="CRERNHCPTED__C1168___RRDANN0\FINESS_ET">'Affectation_Resultats'!$E$22</definedName>
    <definedName name="CRERNHCPTED__C1168___RRDANN0\Id_CR_SF_">'Affectation_Resultats'!$H$22</definedName>
    <definedName name="CRERNHCPTED__DEFIC___RRDANN0\FINESS_ET">'Affectation_Resultats'!$E$7</definedName>
    <definedName name="CRERNHCPTED__DEFIC___RRDANN0\Id_CR_SF_">'Affectation_Resultats'!$H$7</definedName>
    <definedName name="CRERNHCPTED__EXCED___RRDANN0\FINESS_ET">'Affectation_Resultats'!$E$6</definedName>
    <definedName name="CRERNHCPTED__EXCED___RRDANN0\Id_CR_SF_">'Affectation_Resultats'!$H$6</definedName>
    <definedName name="CRERNHCPTED__P10682__RRDANN0\FINESS_ET">'Affectation_Resultats'!$E$26</definedName>
    <definedName name="CRERNHCPTED__P10682__RRDANN0\Id_CR_SF_">'Affectation_Resultats'!$H$26</definedName>
    <definedName name="CRERNHCPTED__P10685__RRDANN0\FINESS_ET">'Affectation_Resultats'!$E$27</definedName>
    <definedName name="CRERNHCPTED__P10685__RRDANN0\Id_CR_SF_">'Affectation_Resultats'!$H$27</definedName>
    <definedName name="CRERNHCPTED__P10686__RRDANN0\FINESS_ET">'Affectation_Resultats'!$E$28</definedName>
    <definedName name="CRERNHCPTED__P10686__RRDANN0\Id_CR_SF_">'Affectation_Resultats'!$H$28</definedName>
    <definedName name="CRERNHCPTED__P10687__RRDANN0\FINESS_ET">'Affectation_Resultats'!$E$29</definedName>
    <definedName name="CRERNHCPTED__P10687__RRDANN0\Id_CR_SF_">'Affectation_Resultats'!$H$29</definedName>
    <definedName name="CRERNHCPTED__P11510__RRDANN0\FINESS_ET">'Affectation_Resultats'!$E$30</definedName>
    <definedName name="CRERNHCPTED__P11510__RRDANN0\Id_CR_SF_">'Affectation_Resultats'!$H$30</definedName>
    <definedName name="CRERNHCPTED__P11519__RRDANN0\FINESS_ET">'Affectation_Resultats'!$E$31</definedName>
    <definedName name="CRERNHCPTED__P11519__RRDANN0\Id_CR_SF_">'Affectation_Resultats'!$H$31</definedName>
    <definedName name="CRERNHCPTED__RESADMINRRDANN0\FINESS_ET">'Affectation_Resultats'!$E$23</definedName>
    <definedName name="CRERNHCPTED__RESADMINRRDANN0\Id_CR_SF_">'Affectation_Resultats'!$H$23</definedName>
    <definedName name="CRERNHCPTED__TREXCEDIRRDANN0\FINESS_ET">'Affectation_Resultats'!$E$11</definedName>
    <definedName name="CRERNHCPTED__TREXCEDIRRDANN0\Id_CR_SF_">'Affectation_Resultats'!$H$11</definedName>
    <definedName name="CRERNHCPTED__TREXCEDORRDANN0\FINESS_ET">'Affectation_Resultats'!$E$10</definedName>
    <definedName name="CRERNHCPTED__TREXCEDORRDANN0\Id_CR_SF_">'Affectation_Resultats'!$H$10</definedName>
    <definedName name="CRERNHCPTES__C10686__RRDANN0\FINESS_ET">'Affectation_Resultats'!$F$17</definedName>
    <definedName name="CRERNHCPTES__C10686__RRDANN0\Id_CR_SF_">'Affectation_Resultats'!$I$17</definedName>
    <definedName name="CRERNHCPTES__C10687__RRDANN0\FINESS_ET">'Affectation_Resultats'!$F$18</definedName>
    <definedName name="CRERNHCPTES__C10687__RRDANN0\Id_CR_SF_">'Affectation_Resultats'!$I$18</definedName>
    <definedName name="CRERNHCPTES__C11510__RRDANN0\FINESS_ET">'Affectation_Resultats'!$F$14</definedName>
    <definedName name="CRERNHCPTES__C11510__RRDANN0\Id_CR_SF_">'Affectation_Resultats'!$I$14</definedName>
    <definedName name="CRERNHCPTES__C11511__RRDANN0\FINESS_ET">'Affectation_Resultats'!$F$15</definedName>
    <definedName name="CRERNHCPTES__C11511__RRDANN0\Id_CR_SF_">'Affectation_Resultats'!$I$15</definedName>
    <definedName name="CRERNHCPTES__C11519__RRDANN0\FINESS_ET">'Affectation_Resultats'!$F$16</definedName>
    <definedName name="CRERNHCPTES__C11519__RRDANN0\Id_CR_SF_">'Affectation_Resultats'!$I$16</definedName>
    <definedName name="CRERNHCPTES__C1161___RRDANN0\FINESS_ET">'Affectation_Resultats'!$F$19</definedName>
    <definedName name="CRERNHCPTES__C1161___RRDANN0\Id_CR_SF_">'Affectation_Resultats'!$I$19</definedName>
    <definedName name="CRERNHCPTES__C1162___RRDANN0\FINESS_ET">'Affectation_Resultats'!$F$20</definedName>
    <definedName name="CRERNHCPTES__C1162___RRDANN0\Id_CR_SF_">'Affectation_Resultats'!$I$20</definedName>
    <definedName name="CRERNHCPTES__C1163___RRDANN0\FINESS_ET">'Affectation_Resultats'!$F$21</definedName>
    <definedName name="CRERNHCPTES__C1163___RRDANN0\Id_CR_SF_">'Affectation_Resultats'!$I$21</definedName>
    <definedName name="CRERNHCPTES__C1168___RRDANN0\FINESS_ET">'Affectation_Resultats'!$F$22</definedName>
    <definedName name="CRERNHCPTES__C1168___RRDANN0\Id_CR_SF_">'Affectation_Resultats'!$I$22</definedName>
    <definedName name="CRERNHCPTES__DEFIC___RRDANN0\FINESS_ET">'Affectation_Resultats'!$F$7</definedName>
    <definedName name="CRERNHCPTES__DEFIC___RRDANN0\Id_CR_SF_">'Affectation_Resultats'!$I$7</definedName>
    <definedName name="CRERNHCPTES__EXCED___RRDANN0\FINESS_ET">'Affectation_Resultats'!$F$6</definedName>
    <definedName name="CRERNHCPTES__EXCED___RRDANN0\Id_CR_SF_">'Affectation_Resultats'!$I$6</definedName>
    <definedName name="CRERNHCPTES__P10682__RRDANN0\FINESS_ET">'Affectation_Resultats'!$F$26</definedName>
    <definedName name="CRERNHCPTES__P10682__RRDANN0\Id_CR_SF_">'Affectation_Resultats'!$I$26</definedName>
    <definedName name="CRERNHCPTES__P10685__RRDANN0\FINESS_ET">'Affectation_Resultats'!$F$27</definedName>
    <definedName name="CRERNHCPTES__P10685__RRDANN0\Id_CR_SF_">'Affectation_Resultats'!$I$27</definedName>
    <definedName name="CRERNHCPTES__P10686__RRDANN0\FINESS_ET">'Affectation_Resultats'!$F$28</definedName>
    <definedName name="CRERNHCPTES__P10686__RRDANN0\Id_CR_SF_">'Affectation_Resultats'!$I$28</definedName>
    <definedName name="CRERNHCPTES__P10687__RRDANN0\FINESS_ET">'Affectation_Resultats'!$F$29</definedName>
    <definedName name="CRERNHCPTES__P10687__RRDANN0\Id_CR_SF_">'Affectation_Resultats'!$I$29</definedName>
    <definedName name="CRERNHCPTES__P11510__RRDANN0\FINESS_ET">'Affectation_Resultats'!$F$30</definedName>
    <definedName name="CRERNHCPTES__P11510__RRDANN0\Id_CR_SF_">'Affectation_Resultats'!$I$30</definedName>
    <definedName name="CRERNHCPTES__P11519__RRDANN0\FINESS_ET">'Affectation_Resultats'!$F$31</definedName>
    <definedName name="CRERNHCPTES__P11519__RRDANN0\Id_CR_SF_">'Affectation_Resultats'!$I$31</definedName>
    <definedName name="CRERNHCPTES__RESADMINRRDANN0\FINESS_ET">'Affectation_Resultats'!$F$23</definedName>
    <definedName name="CRERNHCPTES__RESADMINRRDANN0\Id_CR_SF_">'Affectation_Resultats'!$I$23</definedName>
    <definedName name="CRERNHCPTES__TREXCEDIRRDANN0\FINESS_ET">'Affectation_Resultats'!$F$11</definedName>
    <definedName name="CRERNHCPTES__TREXCEDIRRDANN0\Id_CR_SF_">'Affectation_Resultats'!$I$11</definedName>
    <definedName name="CRERNHCPTES__TREXCEDORRDANN0\FINESS_ET">'Affectation_Resultats'!$F$10</definedName>
    <definedName name="CRERNHCPTES__TREXCEDORRDANN0\Id_CR_SF_">'Affectation_Resultats'!$I$10</definedName>
    <definedName name="CRERNHCPTET__60______PRDANN0\FINESS_ET">'CRP NON SOUMIS EQUIL'!$E$13</definedName>
    <definedName name="CRERNHCPTET__60______PRDANN0\Id_CR_SF_">'CRA_SF'!$E$13</definedName>
    <definedName name="CRERNHCPTET__60______RRDANM1\FINESS_ET">'CRP NON SOUMIS EQUIL'!$D$13</definedName>
    <definedName name="CRERNHCPTET__60______RRDANM1\Id_CR_SF_">'CRA_SF'!$D$13</definedName>
    <definedName name="CRERNHCPTET__60______RRDANN0\FINESS_ET">'CRP NON SOUMIS EQUIL'!$H$13</definedName>
    <definedName name="CRERNHCPTET__60______RRDANN0\Id_CR_SF_">'CRA_SF'!$H$13</definedName>
    <definedName name="CRERNHCPTET__60______VDMANN0\FINESS_ET">'CRP NON SOUMIS EQUIL'!$F$13</definedName>
    <definedName name="CRERNHCPTET__60______VDMANN0\Id_CR_SF_">'CRA_SF'!$F$13</definedName>
    <definedName name="CRERNHCPTET__603_____PRDANN0\FINESS_ET">'CRP NON SOUMIS EQUIL'!$E$132</definedName>
    <definedName name="CRERNHCPTET__603_____PRDANN0\Id_CR_SF_">'CRA_SF'!$E$132</definedName>
    <definedName name="CRERNHCPTET__603_____RRDANM1\FINESS_ET">'CRP NON SOUMIS EQUIL'!$D$132</definedName>
    <definedName name="CRERNHCPTET__603_____RRDANM1\Id_CR_SF_">'CRA_SF'!$D$132</definedName>
    <definedName name="CRERNHCPTET__603_____RRDANN0\FINESS_ET">'CRP NON SOUMIS EQUIL'!$H$132</definedName>
    <definedName name="CRERNHCPTET__603_____RRDANN0\Id_CR_SF_">'CRA_SF'!$H$132</definedName>
    <definedName name="CRERNHCPTET__603_____VDMANN0\FINESS_ET">'CRP NON SOUMIS EQUIL'!$F$132</definedName>
    <definedName name="CRERNHCPTET__603_____VDMANN0\Id_CR_SF_">'CRA_SF'!$F$132</definedName>
    <definedName name="CRERNHCPTET__609_____PRDANN0\FINESS_ET">'CRP NON SOUMIS EQUIL'!$E$133</definedName>
    <definedName name="CRERNHCPTET__609_____PRDANN0\Id_CR_SF_">'CRA_SF'!$E$133</definedName>
    <definedName name="CRERNHCPTET__609_____RRDANM1\FINESS_ET">'CRP NON SOUMIS EQUIL'!$D$133</definedName>
    <definedName name="CRERNHCPTET__609_____RRDANM1\Id_CR_SF_">'CRA_SF'!$D$133</definedName>
    <definedName name="CRERNHCPTET__609_____RRDANN0\FINESS_ET">'CRP NON SOUMIS EQUIL'!$H$133</definedName>
    <definedName name="CRERNHCPTET__609_____RRDANN0\Id_CR_SF_">'CRA_SF'!$H$133</definedName>
    <definedName name="CRERNHCPTET__609_____VDMANN0\FINESS_ET">'CRP NON SOUMIS EQUIL'!$F$133</definedName>
    <definedName name="CRERNHCPTET__609_____VDMANN0\Id_CR_SF_">'CRA_SF'!$F$133</definedName>
    <definedName name="CRERNHCPTET__6111____PRDANN0\FINESS_ET">'CRP NON SOUMIS EQUIL'!$E$18</definedName>
    <definedName name="CRERNHCPTET__6111____PRDANN0\Id_CR_SF_">'CRA_SF'!$E$18</definedName>
    <definedName name="CRERNHCPTET__6111____RRDANM1\FINESS_ET">'CRP NON SOUMIS EQUIL'!$D$18</definedName>
    <definedName name="CRERNHCPTET__6111____RRDANM1\Id_CR_SF_">'CRA_SF'!$D$18</definedName>
    <definedName name="CRERNHCPTET__6111____RRDANN0\FINESS_ET">'CRP NON SOUMIS EQUIL'!$H$18</definedName>
    <definedName name="CRERNHCPTET__6111____RRDANN0\Id_CR_SF_">'CRA_SF'!$H$18</definedName>
    <definedName name="CRERNHCPTET__6111____VDMANN0\FINESS_ET">'CRP NON SOUMIS EQUIL'!$F$18</definedName>
    <definedName name="CRERNHCPTET__6111____VDMANN0\Id_CR_SF_">'CRA_SF'!$F$18</definedName>
    <definedName name="CRERNHCPTET__6112____PRDANN0\FINESS_ET">'CRP NON SOUMIS EQUIL'!$E$19</definedName>
    <definedName name="CRERNHCPTET__6112____PRDANN0\Id_CR_SF_">'CRA_SF'!$E$19</definedName>
    <definedName name="CRERNHCPTET__6112____RRDANM1\FINESS_ET">'CRP NON SOUMIS EQUIL'!$D$19</definedName>
    <definedName name="CRERNHCPTET__6112____RRDANM1\Id_CR_SF_">'CRA_SF'!$D$19</definedName>
    <definedName name="CRERNHCPTET__6112____RRDANN0\FINESS_ET">'CRP NON SOUMIS EQUIL'!$H$19</definedName>
    <definedName name="CRERNHCPTET__6112____RRDANN0\Id_CR_SF_">'CRA_SF'!$H$19</definedName>
    <definedName name="CRERNHCPTET__6112____VDMANN0\FINESS_ET">'CRP NON SOUMIS EQUIL'!$F$19</definedName>
    <definedName name="CRERNHCPTET__6112____VDMANN0\Id_CR_SF_">'CRA_SF'!$F$19</definedName>
    <definedName name="CRERNHCPTET__6118____PRDANN0\FINESS_ET">'CRP NON SOUMIS EQUIL'!$E$20</definedName>
    <definedName name="CRERNHCPTET__6118____PRDANN0\Id_CR_SF_">'CRA_SF'!$E$20</definedName>
    <definedName name="CRERNHCPTET__6118____RRDANM1\FINESS_ET">'CRP NON SOUMIS EQUIL'!$D$20</definedName>
    <definedName name="CRERNHCPTET__6118____RRDANM1\Id_CR_SF_">'CRA_SF'!$D$20</definedName>
    <definedName name="CRERNHCPTET__6118____RRDANN0\FINESS_ET">'CRP NON SOUMIS EQUIL'!$H$20</definedName>
    <definedName name="CRERNHCPTET__6118____RRDANN0\Id_CR_SF_">'CRA_SF'!$H$20</definedName>
    <definedName name="CRERNHCPTET__6118____VDMANN0\FINESS_ET">'CRP NON SOUMIS EQUIL'!$F$20</definedName>
    <definedName name="CRERNHCPTET__6118____VDMANN0\Id_CR_SF_">'CRA_SF'!$F$20</definedName>
    <definedName name="CRERNHCPTET__612_____PRDANN0\FINESS_ET">'CRP NON SOUMIS EQUIL'!$E$57</definedName>
    <definedName name="CRERNHCPTET__612_____PRDANN0\Id_CR_SF_">'CRA_SF'!$E$57</definedName>
    <definedName name="CRERNHCPTET__612_____RRDANM1\FINESS_ET">'CRP NON SOUMIS EQUIL'!$D$57</definedName>
    <definedName name="CRERNHCPTET__612_____RRDANM1\Id_CR_SF_">'CRA_SF'!$D$57</definedName>
    <definedName name="CRERNHCPTET__612_____RRDANN0\FINESS_ET">'CRP NON SOUMIS EQUIL'!$H$57</definedName>
    <definedName name="CRERNHCPTET__612_____RRDANN0\Id_CR_SF_">'CRA_SF'!$H$57</definedName>
    <definedName name="CRERNHCPTET__612_____VDMANN0\FINESS_ET">'CRP NON SOUMIS EQUIL'!$F$57</definedName>
    <definedName name="CRERNHCPTET__612_____VDMANN0\Id_CR_SF_">'CRA_SF'!$F$57</definedName>
    <definedName name="CRERNHCPTET__613_____PRDANN0\FINESS_ET">'CRP NON SOUMIS EQUIL'!$E$58</definedName>
    <definedName name="CRERNHCPTET__613_____PRDANN0\Id_CR_SF_">'CRA_SF'!$E$58</definedName>
    <definedName name="CRERNHCPTET__613_____RRDANM1\FINESS_ET">'CRP NON SOUMIS EQUIL'!$D$58</definedName>
    <definedName name="CRERNHCPTET__613_____RRDANM1\Id_CR_SF_">'CRA_SF'!$D$58</definedName>
    <definedName name="CRERNHCPTET__613_____RRDANN0\FINESS_ET">'CRP NON SOUMIS EQUIL'!$H$58</definedName>
    <definedName name="CRERNHCPTET__613_____RRDANN0\Id_CR_SF_">'CRA_SF'!$H$58</definedName>
    <definedName name="CRERNHCPTET__613_____VDMANN0\FINESS_ET">'CRP NON SOUMIS EQUIL'!$F$58</definedName>
    <definedName name="CRERNHCPTET__613_____VDMANN0\Id_CR_SF_">'CRA_SF'!$F$58</definedName>
    <definedName name="CRERNHCPTET__614_____PRDANN0\FINESS_ET">'CRP NON SOUMIS EQUIL'!$E$59</definedName>
    <definedName name="CRERNHCPTET__614_____PRDANN0\Id_CR_SF_">'CRA_SF'!$E$59</definedName>
    <definedName name="CRERNHCPTET__614_____RRDANM1\FINESS_ET">'CRP NON SOUMIS EQUIL'!$D$59</definedName>
    <definedName name="CRERNHCPTET__614_____RRDANM1\Id_CR_SF_">'CRA_SF'!$D$59</definedName>
    <definedName name="CRERNHCPTET__614_____RRDANN0\FINESS_ET">'CRP NON SOUMIS EQUIL'!$H$59</definedName>
    <definedName name="CRERNHCPTET__614_____RRDANN0\Id_CR_SF_">'CRA_SF'!$H$59</definedName>
    <definedName name="CRERNHCPTET__614_____VDMANN0\FINESS_ET">'CRP NON SOUMIS EQUIL'!$F$59</definedName>
    <definedName name="CRERNHCPTET__614_____VDMANN0\Id_CR_SF_">'CRA_SF'!$F$59</definedName>
    <definedName name="CRERNHCPTET__615_____PRDANN0\FINESS_ET">'CRP NON SOUMIS EQUIL'!$E$60</definedName>
    <definedName name="CRERNHCPTET__615_____PRDANN0\Id_CR_SF_">'CRA_SF'!$E$60</definedName>
    <definedName name="CRERNHCPTET__615_____RRDANM1\FINESS_ET">'CRP NON SOUMIS EQUIL'!$D$60</definedName>
    <definedName name="CRERNHCPTET__615_____RRDANM1\Id_CR_SF_">'CRA_SF'!$D$60</definedName>
    <definedName name="CRERNHCPTET__615_____RRDANN0\FINESS_ET">'CRP NON SOUMIS EQUIL'!$H$60</definedName>
    <definedName name="CRERNHCPTET__615_____RRDANN0\Id_CR_SF_">'CRA_SF'!$H$60</definedName>
    <definedName name="CRERNHCPTET__615_____VDMANN0\FINESS_ET">'CRP NON SOUMIS EQUIL'!$F$60</definedName>
    <definedName name="CRERNHCPTET__615_____VDMANN0\Id_CR_SF_">'CRA_SF'!$F$60</definedName>
    <definedName name="CRERNHCPTET__616_____PRDANN0\FINESS_ET">'CRP NON SOUMIS EQUIL'!$E$61</definedName>
    <definedName name="CRERNHCPTET__616_____PRDANN0\Id_CR_SF_">'CRA_SF'!$E$61</definedName>
    <definedName name="CRERNHCPTET__616_____RRDANM1\FINESS_ET">'CRP NON SOUMIS EQUIL'!$D$61</definedName>
    <definedName name="CRERNHCPTET__616_____RRDANM1\Id_CR_SF_">'CRA_SF'!$D$61</definedName>
    <definedName name="CRERNHCPTET__616_____RRDANN0\FINESS_ET">'CRP NON SOUMIS EQUIL'!$H$61</definedName>
    <definedName name="CRERNHCPTET__616_____RRDANN0\Id_CR_SF_">'CRA_SF'!$H$61</definedName>
    <definedName name="CRERNHCPTET__616_____VDMANN0\FINESS_ET">'CRP NON SOUMIS EQUIL'!$F$61</definedName>
    <definedName name="CRERNHCPTET__616_____VDMANN0\Id_CR_SF_">'CRA_SF'!$F$61</definedName>
    <definedName name="CRERNHCPTET__617_____PRDANN0\FINESS_ET">'CRP NON SOUMIS EQUIL'!$E$62</definedName>
    <definedName name="CRERNHCPTET__617_____PRDANN0\Id_CR_SF_">'CRA_SF'!$E$62</definedName>
    <definedName name="CRERNHCPTET__617_____RRDANM1\FINESS_ET">'CRP NON SOUMIS EQUIL'!$D$62</definedName>
    <definedName name="CRERNHCPTET__617_____RRDANM1\Id_CR_SF_">'CRA_SF'!$D$62</definedName>
    <definedName name="CRERNHCPTET__617_____RRDANN0\FINESS_ET">'CRP NON SOUMIS EQUIL'!$H$62</definedName>
    <definedName name="CRERNHCPTET__617_____RRDANN0\Id_CR_SF_">'CRA_SF'!$H$62</definedName>
    <definedName name="CRERNHCPTET__617_____VDMANN0\FINESS_ET">'CRP NON SOUMIS EQUIL'!$F$62</definedName>
    <definedName name="CRERNHCPTET__617_____VDMANN0\Id_CR_SF_">'CRA_SF'!$F$62</definedName>
    <definedName name="CRERNHCPTET__618_____PRDANN0\FINESS_ET">'CRP NON SOUMIS EQUIL'!$E$63</definedName>
    <definedName name="CRERNHCPTET__618_____PRDANN0\Id_CR_SF_">'CRA_SF'!$E$63</definedName>
    <definedName name="CRERNHCPTET__618_____RRDANM1\FINESS_ET">'CRP NON SOUMIS EQUIL'!$D$63</definedName>
    <definedName name="CRERNHCPTET__618_____RRDANM1\Id_CR_SF_">'CRA_SF'!$D$63</definedName>
    <definedName name="CRERNHCPTET__618_____RRDANN0\FINESS_ET">'CRP NON SOUMIS EQUIL'!$H$63</definedName>
    <definedName name="CRERNHCPTET__618_____RRDANN0\Id_CR_SF_">'CRA_SF'!$H$63</definedName>
    <definedName name="CRERNHCPTET__618_____VDMANN0\FINESS_ET">'CRP NON SOUMIS EQUIL'!$F$63</definedName>
    <definedName name="CRERNHCPTET__618_____VDMANN0\Id_CR_SF_">'CRA_SF'!$F$63</definedName>
    <definedName name="CRERNHCPTET__619_____PRDANN0\FINESS_ET">'CRP NON SOUMIS EQUIL'!$E$134</definedName>
    <definedName name="CRERNHCPTET__619_____PRDANN0\Id_CR_SF_">'CRA_SF'!$E$134</definedName>
    <definedName name="CRERNHCPTET__619_____RRDANM1\FINESS_ET">'CRP NON SOUMIS EQUIL'!$D$134</definedName>
    <definedName name="CRERNHCPTET__619_____RRDANM1\Id_CR_SF_">'CRA_SF'!$D$134</definedName>
    <definedName name="CRERNHCPTET__619_____RRDANN0\FINESS_ET">'CRP NON SOUMIS EQUIL'!$H$134</definedName>
    <definedName name="CRERNHCPTET__619_____RRDANN0\Id_CR_SF_">'CRA_SF'!$H$134</definedName>
    <definedName name="CRERNHCPTET__619_____VDMANN0\FINESS_ET">'CRP NON SOUMIS EQUIL'!$F$134</definedName>
    <definedName name="CRERNHCPTET__619_____VDMANN0\Id_CR_SF_">'CRA_SF'!$F$134</definedName>
    <definedName name="CRERNHCPTET__621_____PRDANN0\FINESS_ET">'CRP NON SOUMIS EQUIL'!$E$38</definedName>
    <definedName name="CRERNHCPTET__621_____PRDANN0\Id_CR_SF_">'CRA_SF'!$E$38</definedName>
    <definedName name="CRERNHCPTET__621_____RRDANM1\FINESS_ET">'CRP NON SOUMIS EQUIL'!$D$38</definedName>
    <definedName name="CRERNHCPTET__621_____RRDANM1\Id_CR_SF_">'CRA_SF'!$D$38</definedName>
    <definedName name="CRERNHCPTET__621_____RRDANN0\FINESS_ET">'CRP NON SOUMIS EQUIL'!$H$38</definedName>
    <definedName name="CRERNHCPTET__621_____RRDANN0\Id_CR_SF_">'CRA_SF'!$H$38</definedName>
    <definedName name="CRERNHCPTET__621_____VDMANN0\FINESS_ET">'CRP NON SOUMIS EQUIL'!$F$38</definedName>
    <definedName name="CRERNHCPTET__621_____VDMANN0\Id_CR_SF_">'CRA_SF'!$F$38</definedName>
    <definedName name="CRERNHCPTET__622_____PRDANN0\FINESS_ET">'CRP NON SOUMIS EQUIL'!$E$39</definedName>
    <definedName name="CRERNHCPTET__622_____PRDANN0\Id_CR_SF_">'CRA_SF'!$E$39</definedName>
    <definedName name="CRERNHCPTET__622_____RRDANM1\FINESS_ET">'CRP NON SOUMIS EQUIL'!$D$39</definedName>
    <definedName name="CRERNHCPTET__622_____RRDANM1\Id_CR_SF_">'CRA_SF'!$D$39</definedName>
    <definedName name="CRERNHCPTET__622_____RRDANN0\FINESS_ET">'CRP NON SOUMIS EQUIL'!$H$39</definedName>
    <definedName name="CRERNHCPTET__622_____RRDANN0\Id_CR_SF_">'CRA_SF'!$H$39</definedName>
    <definedName name="CRERNHCPTET__622_____VDMANN0\FINESS_ET">'CRP NON SOUMIS EQUIL'!$F$39</definedName>
    <definedName name="CRERNHCPTET__622_____VDMANN0\Id_CR_SF_">'CRA_SF'!$F$39</definedName>
    <definedName name="CRERNHCPTET__623_____PRDANN0\FINESS_ET">'CRP NON SOUMIS EQUIL'!$E$64</definedName>
    <definedName name="CRERNHCPTET__623_____PRDANN0\Id_CR_SF_">'CRA_SF'!$E$64</definedName>
    <definedName name="CRERNHCPTET__623_____RRDANM1\FINESS_ET">'CRP NON SOUMIS EQUIL'!$D$64</definedName>
    <definedName name="CRERNHCPTET__623_____RRDANM1\Id_CR_SF_">'CRA_SF'!$D$64</definedName>
    <definedName name="CRERNHCPTET__623_____RRDANN0\FINESS_ET">'CRP NON SOUMIS EQUIL'!$H$64</definedName>
    <definedName name="CRERNHCPTET__623_____RRDANN0\Id_CR_SF_">'CRA_SF'!$H$64</definedName>
    <definedName name="CRERNHCPTET__623_____VDMANN0\FINESS_ET">'CRP NON SOUMIS EQUIL'!$F$64</definedName>
    <definedName name="CRERNHCPTET__623_____VDMANN0\Id_CR_SF_">'CRA_SF'!$F$64</definedName>
    <definedName name="CRERNHCPTET__624_____PRDANN0\FINESS_ET">'CRP NON SOUMIS EQUIL'!$E$23</definedName>
    <definedName name="CRERNHCPTET__624_____PRDANN0\Id_CR_SF_">'CRA_SF'!$E$23</definedName>
    <definedName name="CRERNHCPTET__624_____RRDANM1\FINESS_ET">'CRP NON SOUMIS EQUIL'!$D$23</definedName>
    <definedName name="CRERNHCPTET__624_____RRDANM1\Id_CR_SF_">'CRA_SF'!$D$23</definedName>
    <definedName name="CRERNHCPTET__624_____RRDANN0\FINESS_ET">'CRP NON SOUMIS EQUIL'!$H$23</definedName>
    <definedName name="CRERNHCPTET__624_____RRDANN0\Id_CR_SF_">'CRA_SF'!$H$23</definedName>
    <definedName name="CRERNHCPTET__624_____VDMANN0\FINESS_ET">'CRP NON SOUMIS EQUIL'!$F$23</definedName>
    <definedName name="CRERNHCPTET__624_____VDMANN0\Id_CR_SF_">'CRA_SF'!$F$23</definedName>
    <definedName name="CRERNHCPTET__625_____PRDANN0\FINESS_ET">'CRP NON SOUMIS EQUIL'!$E$24</definedName>
    <definedName name="CRERNHCPTET__625_____PRDANN0\Id_CR_SF_">'CRA_SF'!$E$24</definedName>
    <definedName name="CRERNHCPTET__625_____RRDANM1\FINESS_ET">'CRP NON SOUMIS EQUIL'!$D$24</definedName>
    <definedName name="CRERNHCPTET__625_____RRDANM1\Id_CR_SF_">'CRA_SF'!$D$24</definedName>
    <definedName name="CRERNHCPTET__625_____RRDANN0\FINESS_ET">'CRP NON SOUMIS EQUIL'!$H$24</definedName>
    <definedName name="CRERNHCPTET__625_____RRDANN0\Id_CR_SF_">'CRA_SF'!$H$24</definedName>
    <definedName name="CRERNHCPTET__625_____VDMANN0\FINESS_ET">'CRP NON SOUMIS EQUIL'!$F$24</definedName>
    <definedName name="CRERNHCPTET__625_____VDMANN0\Id_CR_SF_">'CRA_SF'!$F$24</definedName>
    <definedName name="CRERNHCPTET__626_____PRDANN0\FINESS_ET">'CRP NON SOUMIS EQUIL'!$E$25</definedName>
    <definedName name="CRERNHCPTET__626_____PRDANN0\Id_CR_SF_">'CRA_SF'!$E$25</definedName>
    <definedName name="CRERNHCPTET__626_____RRDANM1\FINESS_ET">'CRP NON SOUMIS EQUIL'!$D$25</definedName>
    <definedName name="CRERNHCPTET__626_____RRDANM1\Id_CR_SF_">'CRA_SF'!$D$25</definedName>
    <definedName name="CRERNHCPTET__626_____RRDANN0\FINESS_ET">'CRP NON SOUMIS EQUIL'!$H$25</definedName>
    <definedName name="CRERNHCPTET__626_____RRDANN0\Id_CR_SF_">'CRA_SF'!$H$25</definedName>
    <definedName name="CRERNHCPTET__626_____VDMANN0\FINESS_ET">'CRP NON SOUMIS EQUIL'!$F$25</definedName>
    <definedName name="CRERNHCPTET__626_____VDMANN0\Id_CR_SF_">'CRA_SF'!$F$25</definedName>
    <definedName name="CRERNHCPTET__627_____PRDANN0\FINESS_ET">'CRP NON SOUMIS EQUIL'!$E$65</definedName>
    <definedName name="CRERNHCPTET__627_____PRDANN0\Id_CR_SF_">'CRA_SF'!$E$65</definedName>
    <definedName name="CRERNHCPTET__627_____RRDANM1\FINESS_ET">'CRP NON SOUMIS EQUIL'!$D$65</definedName>
    <definedName name="CRERNHCPTET__627_____RRDANM1\Id_CR_SF_">'CRA_SF'!$D$65</definedName>
    <definedName name="CRERNHCPTET__627_____RRDANN0\FINESS_ET">'CRP NON SOUMIS EQUIL'!$H$65</definedName>
    <definedName name="CRERNHCPTET__627_____RRDANN0\Id_CR_SF_">'CRA_SF'!$H$65</definedName>
    <definedName name="CRERNHCPTET__627_____VDMANN0\FINESS_ET">'CRP NON SOUMIS EQUIL'!$F$65</definedName>
    <definedName name="CRERNHCPTET__627_____VDMANN0\Id_CR_SF_">'CRA_SF'!$F$65</definedName>
    <definedName name="CRERNHCPTET__628_____PRDANN0\FINESS_ET">'CRP NON SOUMIS EQUIL'!$E$26</definedName>
    <definedName name="CRERNHCPTET__628_____PRDANN0\Id_CR_SF_">'CRA_SF'!$E$26</definedName>
    <definedName name="CRERNHCPTET__628_____RRDANM1\FINESS_ET">'CRP NON SOUMIS EQUIL'!$D$26</definedName>
    <definedName name="CRERNHCPTET__628_____RRDANM1\Id_CR_SF_">'CRA_SF'!$D$26</definedName>
    <definedName name="CRERNHCPTET__628_____RRDANN0\FINESS_ET">'CRP NON SOUMIS EQUIL'!$H$26</definedName>
    <definedName name="CRERNHCPTET__628_____RRDANN0\Id_CR_SF_">'CRA_SF'!$H$26</definedName>
    <definedName name="CRERNHCPTET__628_____VDMANN0\FINESS_ET">'CRP NON SOUMIS EQUIL'!$F$26</definedName>
    <definedName name="CRERNHCPTET__628_____VDMANN0\Id_CR_SF_">'CRA_SF'!$F$26</definedName>
    <definedName name="CRERNHCPTET__6281____PRDANN0\FINESS_ET">'CRP NON SOUMIS EQUIL'!$E$27</definedName>
    <definedName name="CRERNHCPTET__6281____PRDANN0\Id_CR_SF_">'CRA_SF'!$E$27</definedName>
    <definedName name="CRERNHCPTET__6281____RRDANM1\FINESS_ET">'CRP NON SOUMIS EQUIL'!$D$27</definedName>
    <definedName name="CRERNHCPTET__6281____RRDANM1\Id_CR_SF_">'CRA_SF'!$D$27</definedName>
    <definedName name="CRERNHCPTET__6281____RRDANN0\FINESS_ET">'CRP NON SOUMIS EQUIL'!$H$27</definedName>
    <definedName name="CRERNHCPTET__6281____RRDANN0\Id_CR_SF_">'CRA_SF'!$H$27</definedName>
    <definedName name="CRERNHCPTET__6281____VDMANN0\FINESS_ET">'CRP NON SOUMIS EQUIL'!$F$27</definedName>
    <definedName name="CRERNHCPTET__6281____VDMANN0\Id_CR_SF_">'CRA_SF'!$F$27</definedName>
    <definedName name="CRERNHCPTET__6282____PRDANN0\FINESS_ET">'CRP NON SOUMIS EQUIL'!$E$28</definedName>
    <definedName name="CRERNHCPTET__6282____PRDANN0\Id_CR_SF_">'CRA_SF'!$E$28</definedName>
    <definedName name="CRERNHCPTET__6282____RRDANM1\FINESS_ET">'CRP NON SOUMIS EQUIL'!$D$28</definedName>
    <definedName name="CRERNHCPTET__6282____RRDANM1\Id_CR_SF_">'CRA_SF'!$D$28</definedName>
    <definedName name="CRERNHCPTET__6282____RRDANN0\FINESS_ET">'CRP NON SOUMIS EQUIL'!$H$28</definedName>
    <definedName name="CRERNHCPTET__6282____RRDANN0\Id_CR_SF_">'CRA_SF'!$H$28</definedName>
    <definedName name="CRERNHCPTET__6282____VDMANN0\FINESS_ET">'CRP NON SOUMIS EQUIL'!$F$28</definedName>
    <definedName name="CRERNHCPTET__6282____VDMANN0\Id_CR_SF_">'CRA_SF'!$F$28</definedName>
    <definedName name="CRERNHCPTET__6283____PRDANN0\FINESS_ET">'CRP NON SOUMIS EQUIL'!$E$29</definedName>
    <definedName name="CRERNHCPTET__6283____PRDANN0\Id_CR_SF_">'CRA_SF'!$E$29</definedName>
    <definedName name="CRERNHCPTET__6283____RRDANM1\FINESS_ET">'CRP NON SOUMIS EQUIL'!$D$29</definedName>
    <definedName name="CRERNHCPTET__6283____RRDANM1\Id_CR_SF_">'CRA_SF'!$D$29</definedName>
    <definedName name="CRERNHCPTET__6283____RRDANN0\FINESS_ET">'CRP NON SOUMIS EQUIL'!$H$29</definedName>
    <definedName name="CRERNHCPTET__6283____RRDANN0\Id_CR_SF_">'CRA_SF'!$H$29</definedName>
    <definedName name="CRERNHCPTET__6283____VDMANN0\FINESS_ET">'CRP NON SOUMIS EQUIL'!$F$29</definedName>
    <definedName name="CRERNHCPTET__6283____VDMANN0\Id_CR_SF_">'CRA_SF'!$F$29</definedName>
    <definedName name="CRERNHCPTET__6284____PRDANN0\FINESS_ET">'CRP NON SOUMIS EQUIL'!$E$30</definedName>
    <definedName name="CRERNHCPTET__6284____PRDANN0\Id_CR_SF_">'CRA_SF'!$E$30</definedName>
    <definedName name="CRERNHCPTET__6284____RRDANM1\FINESS_ET">'CRP NON SOUMIS EQUIL'!$D$30</definedName>
    <definedName name="CRERNHCPTET__6284____RRDANM1\Id_CR_SF_">'CRA_SF'!$D$30</definedName>
    <definedName name="CRERNHCPTET__6284____RRDANN0\FINESS_ET">'CRP NON SOUMIS EQUIL'!$H$30</definedName>
    <definedName name="CRERNHCPTET__6284____RRDANN0\Id_CR_SF_">'CRA_SF'!$H$30</definedName>
    <definedName name="CRERNHCPTET__6284____VDMANN0\FINESS_ET">'CRP NON SOUMIS EQUIL'!$F$30</definedName>
    <definedName name="CRERNHCPTET__6284____VDMANN0\Id_CR_SF_">'CRA_SF'!$F$30</definedName>
    <definedName name="CRERNHCPTET__629_____PRDANN0\FINESS_ET">'CRP NON SOUMIS EQUIL'!$E$135</definedName>
    <definedName name="CRERNHCPTET__629_____PRDANN0\Id_CR_SF_">'CRA_SF'!$E$135</definedName>
    <definedName name="CRERNHCPTET__629_____RRDANM1\FINESS_ET">'CRP NON SOUMIS EQUIL'!$D$135</definedName>
    <definedName name="CRERNHCPTET__629_____RRDANM1\Id_CR_SF_">'CRA_SF'!$D$135</definedName>
    <definedName name="CRERNHCPTET__629_____RRDANN0\FINESS_ET">'CRP NON SOUMIS EQUIL'!$H$135</definedName>
    <definedName name="CRERNHCPTET__629_____RRDANN0\Id_CR_SF_">'CRA_SF'!$H$135</definedName>
    <definedName name="CRERNHCPTET__629_____VDMANN0\FINESS_ET">'CRP NON SOUMIS EQUIL'!$F$135</definedName>
    <definedName name="CRERNHCPTET__629_____VDMANN0\Id_CR_SF_">'CRA_SF'!$F$135</definedName>
    <definedName name="CRERNHCPTET__631_____PRDANN0\FINESS_ET">'CRP NON SOUMIS EQUIL'!$E$40</definedName>
    <definedName name="CRERNHCPTET__631_____PRDANN0\Id_CR_SF_">'CRA_SF'!$E$40</definedName>
    <definedName name="CRERNHCPTET__631_____RRDANM1\FINESS_ET">'CRP NON SOUMIS EQUIL'!$D$40</definedName>
    <definedName name="CRERNHCPTET__631_____RRDANM1\Id_CR_SF_">'CRA_SF'!$D$40</definedName>
    <definedName name="CRERNHCPTET__631_____RRDANN0\FINESS_ET">'CRP NON SOUMIS EQUIL'!$H$40</definedName>
    <definedName name="CRERNHCPTET__631_____RRDANN0\Id_CR_SF_">'CRA_SF'!$H$40</definedName>
    <definedName name="CRERNHCPTET__631_____VDMANN0\FINESS_ET">'CRP NON SOUMIS EQUIL'!$F$40</definedName>
    <definedName name="CRERNHCPTET__631_____VDMANN0\Id_CR_SF_">'CRA_SF'!$F$40</definedName>
    <definedName name="CRERNHCPTET__633_____PRDANN0\FINESS_ET">'CRP NON SOUMIS EQUIL'!$E$41</definedName>
    <definedName name="CRERNHCPTET__633_____PRDANN0\Id_CR_SF_">'CRA_SF'!$E$41</definedName>
    <definedName name="CRERNHCPTET__633_____RRDANM1\FINESS_ET">'CRP NON SOUMIS EQUIL'!$D$41</definedName>
    <definedName name="CRERNHCPTET__633_____RRDANM1\Id_CR_SF_">'CRA_SF'!$D$41</definedName>
    <definedName name="CRERNHCPTET__633_____RRDANN0\FINESS_ET">'CRP NON SOUMIS EQUIL'!$H$41</definedName>
    <definedName name="CRERNHCPTET__633_____RRDANN0\Id_CR_SF_">'CRA_SF'!$H$41</definedName>
    <definedName name="CRERNHCPTET__633_____VDMANN0\FINESS_ET">'CRP NON SOUMIS EQUIL'!$F$41</definedName>
    <definedName name="CRERNHCPTET__633_____VDMANN0\Id_CR_SF_">'CRA_SF'!$F$41</definedName>
    <definedName name="CRERNHCPTET__635_____PRDANN0\FINESS_ET">'CRP NON SOUMIS EQUIL'!$E$66</definedName>
    <definedName name="CRERNHCPTET__635_____PRDANN0\Id_CR_SF_">'CRA_SF'!$E$66</definedName>
    <definedName name="CRERNHCPTET__635_____RRDANM1\FINESS_ET">'CRP NON SOUMIS EQUIL'!$D$66</definedName>
    <definedName name="CRERNHCPTET__635_____RRDANM1\Id_CR_SF_">'CRA_SF'!$D$66</definedName>
    <definedName name="CRERNHCPTET__635_____RRDANN0\FINESS_ET">'CRP NON SOUMIS EQUIL'!$H$66</definedName>
    <definedName name="CRERNHCPTET__635_____RRDANN0\Id_CR_SF_">'CRA_SF'!$H$66</definedName>
    <definedName name="CRERNHCPTET__635_____VDMANN0\FINESS_ET">'CRP NON SOUMIS EQUIL'!$F$66</definedName>
    <definedName name="CRERNHCPTET__635_____VDMANN0\Id_CR_SF_">'CRA_SF'!$F$66</definedName>
    <definedName name="CRERNHCPTET__637_____PRDANN0\FINESS_ET">'CRP NON SOUMIS EQUIL'!$E$67</definedName>
    <definedName name="CRERNHCPTET__637_____PRDANN0\Id_CR_SF_">'CRA_SF'!$E$67</definedName>
    <definedName name="CRERNHCPTET__637_____RRDANM1\FINESS_ET">'CRP NON SOUMIS EQUIL'!$D$67</definedName>
    <definedName name="CRERNHCPTET__637_____RRDANM1\Id_CR_SF_">'CRA_SF'!$D$67</definedName>
    <definedName name="CRERNHCPTET__637_____RRDANN0\FINESS_ET">'CRP NON SOUMIS EQUIL'!$H$67</definedName>
    <definedName name="CRERNHCPTET__637_____RRDANN0\Id_CR_SF_">'CRA_SF'!$H$67</definedName>
    <definedName name="CRERNHCPTET__637_____VDMANN0\FINESS_ET">'CRP NON SOUMIS EQUIL'!$F$67</definedName>
    <definedName name="CRERNHCPTET__637_____VDMANN0\Id_CR_SF_">'CRA_SF'!$F$67</definedName>
    <definedName name="CRERNHCPTET__641_____PRDANN0\FINESS_ET">'CRP NON SOUMIS EQUIL'!$E$42</definedName>
    <definedName name="CRERNHCPTET__641_____PRDANN0\Id_CR_SF_">'CRA_SF'!$E$42</definedName>
    <definedName name="CRERNHCPTET__641_____RRDANM1\FINESS_ET">'CRP NON SOUMIS EQUIL'!$D$42</definedName>
    <definedName name="CRERNHCPTET__641_____RRDANM1\Id_CR_SF_">'CRA_SF'!$D$42</definedName>
    <definedName name="CRERNHCPTET__641_____RRDANN0\FINESS_ET">'CRP NON SOUMIS EQUIL'!$H$42</definedName>
    <definedName name="CRERNHCPTET__641_____RRDANN0\Id_CR_SF_">'CRA_SF'!$H$42</definedName>
    <definedName name="CRERNHCPTET__641_____VDMANN0\FINESS_ET">'CRP NON SOUMIS EQUIL'!$F$42</definedName>
    <definedName name="CRERNHCPTET__641_____VDMANN0\Id_CR_SF_">'CRA_SF'!$F$42</definedName>
    <definedName name="CRERNHCPTET__6419____PRDANN0\FINESS_ET">'CRP NON SOUMIS EQUIL'!$E$136</definedName>
    <definedName name="CRERNHCPTET__6419____PRDANN0\Id_CR_SF_">'CRA_SF'!$E$136</definedName>
    <definedName name="CRERNHCPTET__6419____RRDANM1\FINESS_ET">'CRP NON SOUMIS EQUIL'!$D$136</definedName>
    <definedName name="CRERNHCPTET__6419____RRDANM1\Id_CR_SF_">'CRA_SF'!$D$136</definedName>
    <definedName name="CRERNHCPTET__6419____RRDANN0\FINESS_ET">'CRP NON SOUMIS EQUIL'!$H$136</definedName>
    <definedName name="CRERNHCPTET__6419____RRDANN0\Id_CR_SF_">'CRA_SF'!$H$136</definedName>
    <definedName name="CRERNHCPTET__6419____VDMANN0\FINESS_ET">'CRP NON SOUMIS EQUIL'!$F$136</definedName>
    <definedName name="CRERNHCPTET__6419____VDMANN0\Id_CR_SF_">'CRA_SF'!$F$136</definedName>
    <definedName name="CRERNHCPTET__642_____PRDANN0\FINESS_ET">'CRP NON SOUMIS EQUIL'!$E$43</definedName>
    <definedName name="CRERNHCPTET__642_____PRDANN0\Id_CR_SF_">'CRA_SF'!$E$43</definedName>
    <definedName name="CRERNHCPTET__642_____RRDANM1\FINESS_ET">'CRP NON SOUMIS EQUIL'!$D$43</definedName>
    <definedName name="CRERNHCPTET__642_____RRDANM1\Id_CR_SF_">'CRA_SF'!$D$43</definedName>
    <definedName name="CRERNHCPTET__642_____RRDANN0\FINESS_ET">'CRP NON SOUMIS EQUIL'!$H$43</definedName>
    <definedName name="CRERNHCPTET__642_____RRDANN0\Id_CR_SF_">'CRA_SF'!$H$43</definedName>
    <definedName name="CRERNHCPTET__642_____VDMANN0\FINESS_ET">'CRP NON SOUMIS EQUIL'!$F$43</definedName>
    <definedName name="CRERNHCPTET__642_____VDMANN0\Id_CR_SF_">'CRA_SF'!$F$43</definedName>
    <definedName name="CRERNHCPTET__6429____PRDANN0\FINESS_ET">'CRP NON SOUMIS EQUIL'!$E$137</definedName>
    <definedName name="CRERNHCPTET__6429____PRDANN0\Id_CR_SF_">'CRA_SF'!$E$137</definedName>
    <definedName name="CRERNHCPTET__6429____RRDANM1\FINESS_ET">'CRP NON SOUMIS EQUIL'!$D$137</definedName>
    <definedName name="CRERNHCPTET__6429____RRDANM1\Id_CR_SF_">'CRA_SF'!$D$137</definedName>
    <definedName name="CRERNHCPTET__6429____RRDANN0\FINESS_ET">'CRP NON SOUMIS EQUIL'!$H$137</definedName>
    <definedName name="CRERNHCPTET__6429____RRDANN0\Id_CR_SF_">'CRA_SF'!$H$137</definedName>
    <definedName name="CRERNHCPTET__6429____VDMANN0\FINESS_ET">'CRP NON SOUMIS EQUIL'!$F$137</definedName>
    <definedName name="CRERNHCPTET__6429____VDMANN0\Id_CR_SF_">'CRA_SF'!$F$137</definedName>
    <definedName name="CRERNHCPTET__643_____PRDANN0\FINESS_ET">'CRP NON SOUMIS EQUIL'!$E$44</definedName>
    <definedName name="CRERNHCPTET__643_____PRDANN0\Id_CR_SF_">'CRA_SF'!$E$44</definedName>
    <definedName name="CRERNHCPTET__643_____RRDANM1\FINESS_ET">'CRP NON SOUMIS EQUIL'!$D$44</definedName>
    <definedName name="CRERNHCPTET__643_____RRDANM1\Id_CR_SF_">'CRA_SF'!$D$44</definedName>
    <definedName name="CRERNHCPTET__643_____RRDANN0\FINESS_ET">'CRP NON SOUMIS EQUIL'!$H$44</definedName>
    <definedName name="CRERNHCPTET__643_____RRDANN0\Id_CR_SF_">'CRA_SF'!$H$44</definedName>
    <definedName name="CRERNHCPTET__643_____VDMANN0\FINESS_ET">'CRP NON SOUMIS EQUIL'!$F$44</definedName>
    <definedName name="CRERNHCPTET__643_____VDMANN0\Id_CR_SF_">'CRA_SF'!$F$44</definedName>
    <definedName name="CRERNHCPTET__6439____PRDANN0\FINESS_ET">'CRP NON SOUMIS EQUIL'!$E$138</definedName>
    <definedName name="CRERNHCPTET__6439____PRDANN0\Id_CR_SF_">'CRA_SF'!$E$138</definedName>
    <definedName name="CRERNHCPTET__6439____RRDANM1\FINESS_ET">'CRP NON SOUMIS EQUIL'!$D$138</definedName>
    <definedName name="CRERNHCPTET__6439____RRDANM1\Id_CR_SF_">'CRA_SF'!$D$138</definedName>
    <definedName name="CRERNHCPTET__6439____RRDANN0\FINESS_ET">'CRP NON SOUMIS EQUIL'!$H$138</definedName>
    <definedName name="CRERNHCPTET__6439____RRDANN0\Id_CR_SF_">'CRA_SF'!$H$138</definedName>
    <definedName name="CRERNHCPTET__6439____VDMANN0\FINESS_ET">'CRP NON SOUMIS EQUIL'!$F$138</definedName>
    <definedName name="CRERNHCPTET__6439____VDMANN0\Id_CR_SF_">'CRA_SF'!$F$138</definedName>
    <definedName name="CRERNHCPTET__645_____PRDANN0\FINESS_ET">'CRP NON SOUMIS EQUIL'!$E$45</definedName>
    <definedName name="CRERNHCPTET__645_____PRDANN0\Id_CR_SF_">'CRA_SF'!$E$45</definedName>
    <definedName name="CRERNHCPTET__645_____RRDANM1\FINESS_ET">'CRP NON SOUMIS EQUIL'!$D$45</definedName>
    <definedName name="CRERNHCPTET__645_____RRDANM1\Id_CR_SF_">'CRA_SF'!$D$45</definedName>
    <definedName name="CRERNHCPTET__645_____RRDANN0\FINESS_ET">'CRP NON SOUMIS EQUIL'!$H$45</definedName>
    <definedName name="CRERNHCPTET__645_____RRDANN0\Id_CR_SF_">'CRA_SF'!$H$45</definedName>
    <definedName name="CRERNHCPTET__645_____VDMANN0\FINESS_ET">'CRP NON SOUMIS EQUIL'!$F$45</definedName>
    <definedName name="CRERNHCPTET__645_____VDMANN0\Id_CR_SF_">'CRA_SF'!$F$45</definedName>
    <definedName name="CRERNHCPTET__6459_69_PRDANN0\FINESS_ET">'CRP NON SOUMIS EQUIL'!$E$139</definedName>
    <definedName name="CRERNHCPTET__6459_69_PRDANN0\Id_CR_SF_">'CRA_SF'!$E$139</definedName>
    <definedName name="CRERNHCPTET__6459_69_RRDANM1\FINESS_ET">'CRP NON SOUMIS EQUIL'!$D$139</definedName>
    <definedName name="CRERNHCPTET__6459_69_RRDANM1\Id_CR_SF_">'CRA_SF'!$D$139</definedName>
    <definedName name="CRERNHCPTET__6459_69_RRDANN0\FINESS_ET">'CRP NON SOUMIS EQUIL'!$H$139</definedName>
    <definedName name="CRERNHCPTET__6459_69_RRDANN0\Id_CR_SF_">'CRA_SF'!$H$139</definedName>
    <definedName name="CRERNHCPTET__6459_69_VDMANN0\FINESS_ET">'CRP NON SOUMIS EQUIL'!$F$139</definedName>
    <definedName name="CRERNHCPTET__6459_69_VDMANN0\Id_CR_SF_">'CRA_SF'!$F$139</definedName>
    <definedName name="CRERNHCPTET__646_____PRDANN0\FINESS_ET">'CRP NON SOUMIS EQUIL'!$E$46</definedName>
    <definedName name="CRERNHCPTET__646_____PRDANN0\Id_CR_SF_">'CRA_SF'!$E$46</definedName>
    <definedName name="CRERNHCPTET__646_____RRDANM1\FINESS_ET">'CRP NON SOUMIS EQUIL'!$D$46</definedName>
    <definedName name="CRERNHCPTET__646_____RRDANM1\Id_CR_SF_">'CRA_SF'!$D$46</definedName>
    <definedName name="CRERNHCPTET__646_____RRDANN0\FINESS_ET">'CRP NON SOUMIS EQUIL'!$H$46</definedName>
    <definedName name="CRERNHCPTET__646_____RRDANN0\Id_CR_SF_">'CRA_SF'!$H$46</definedName>
    <definedName name="CRERNHCPTET__646_____VDMANN0\FINESS_ET">'CRP NON SOUMIS EQUIL'!$F$46</definedName>
    <definedName name="CRERNHCPTET__646_____VDMANN0\Id_CR_SF_">'CRA_SF'!$F$46</definedName>
    <definedName name="CRERNHCPTET__647_____PRDANN0\FINESS_ET">'CRP NON SOUMIS EQUIL'!$E$47</definedName>
    <definedName name="CRERNHCPTET__647_____PRDANN0\Id_CR_SF_">'CRA_SF'!$E$47</definedName>
    <definedName name="CRERNHCPTET__647_____RRDANM1\FINESS_ET">'CRP NON SOUMIS EQUIL'!$D$47</definedName>
    <definedName name="CRERNHCPTET__647_____RRDANM1\Id_CR_SF_">'CRA_SF'!$D$47</definedName>
    <definedName name="CRERNHCPTET__647_____RRDANN0\FINESS_ET">'CRP NON SOUMIS EQUIL'!$H$47</definedName>
    <definedName name="CRERNHCPTET__647_____RRDANN0\Id_CR_SF_">'CRA_SF'!$H$47</definedName>
    <definedName name="CRERNHCPTET__647_____VDMANN0\FINESS_ET">'CRP NON SOUMIS EQUIL'!$F$47</definedName>
    <definedName name="CRERNHCPTET__647_____VDMANN0\Id_CR_SF_">'CRA_SF'!$F$47</definedName>
    <definedName name="CRERNHCPTET__648_____PRDANN0\FINESS_ET">'CRP NON SOUMIS EQUIL'!$E$48</definedName>
    <definedName name="CRERNHCPTET__648_____PRDANN0\Id_CR_SF_">'CRA_SF'!$E$48</definedName>
    <definedName name="CRERNHCPTET__648_____RRDANM1\FINESS_ET">'CRP NON SOUMIS EQUIL'!$D$48</definedName>
    <definedName name="CRERNHCPTET__648_____RRDANM1\Id_CR_SF_">'CRA_SF'!$D$48</definedName>
    <definedName name="CRERNHCPTET__648_____RRDANN0\FINESS_ET">'CRP NON SOUMIS EQUIL'!$H$48</definedName>
    <definedName name="CRERNHCPTET__648_____RRDANN0\Id_CR_SF_">'CRA_SF'!$H$48</definedName>
    <definedName name="CRERNHCPTET__648_____VDMANN0\FINESS_ET">'CRP NON SOUMIS EQUIL'!$F$48</definedName>
    <definedName name="CRERNHCPTET__648_____VDMANN0\Id_CR_SF_">'CRA_SF'!$F$48</definedName>
    <definedName name="CRERNHCPTET__6489____PRDANN0\FINESS_ET">'CRP NON SOUMIS EQUIL'!$E$140</definedName>
    <definedName name="CRERNHCPTET__6489____PRDANN0\Id_CR_SF_">'CRA_SF'!$E$140</definedName>
    <definedName name="CRERNHCPTET__6489____RRDANM1\FINESS_ET">'CRP NON SOUMIS EQUIL'!$D$140</definedName>
    <definedName name="CRERNHCPTET__6489____RRDANM1\Id_CR_SF_">'CRA_SF'!$D$140</definedName>
    <definedName name="CRERNHCPTET__6489____RRDANN0\FINESS_ET">'CRP NON SOUMIS EQUIL'!$H$140</definedName>
    <definedName name="CRERNHCPTET__6489____RRDANN0\Id_CR_SF_">'CRA_SF'!$H$140</definedName>
    <definedName name="CRERNHCPTET__6489____VDMANN0\FINESS_ET">'CRP NON SOUMIS EQUIL'!$F$140</definedName>
    <definedName name="CRERNHCPTET__6489____VDMANN0\Id_CR_SF_">'CRA_SF'!$F$140</definedName>
    <definedName name="CRERNHCPTET__651_____PRDANN0\FINESS_ET">'CRP NON SOUMIS EQUIL'!$E$70</definedName>
    <definedName name="CRERNHCPTET__651_____PRDANN0\Id_CR_SF_">'CRA_SF'!$E$70</definedName>
    <definedName name="CRERNHCPTET__651_____RRDANM1\FINESS_ET">'CRP NON SOUMIS EQUIL'!$D$70</definedName>
    <definedName name="CRERNHCPTET__651_____RRDANM1\Id_CR_SF_">'CRA_SF'!$D$70</definedName>
    <definedName name="CRERNHCPTET__651_____RRDANN0\FINESS_ET">'CRP NON SOUMIS EQUIL'!$H$70</definedName>
    <definedName name="CRERNHCPTET__651_____RRDANN0\Id_CR_SF_">'CRA_SF'!$H$70</definedName>
    <definedName name="CRERNHCPTET__651_____VDMANN0\FINESS_ET">'CRP NON SOUMIS EQUIL'!$F$70</definedName>
    <definedName name="CRERNHCPTET__651_____VDMANN0\Id_CR_SF_">'CRA_SF'!$F$70</definedName>
    <definedName name="CRERNHCPTET__653_____PRDANN0\FINESS_ET">'CRP NON SOUMIS EQUIL'!$E$71</definedName>
    <definedName name="CRERNHCPTET__653_____PRDANN0\Id_CR_SF_">'CRA_SF'!$E$71</definedName>
    <definedName name="CRERNHCPTET__653_____RRDANM1\FINESS_ET">'CRP NON SOUMIS EQUIL'!$D$71</definedName>
    <definedName name="CRERNHCPTET__653_____RRDANM1\Id_CR_SF_">'CRA_SF'!$D$71</definedName>
    <definedName name="CRERNHCPTET__653_____RRDANN0\FINESS_ET">'CRP NON SOUMIS EQUIL'!$H$71</definedName>
    <definedName name="CRERNHCPTET__653_____RRDANN0\Id_CR_SF_">'CRA_SF'!$H$71</definedName>
    <definedName name="CRERNHCPTET__653_____VDMANN0\FINESS_ET">'CRP NON SOUMIS EQUIL'!$F$71</definedName>
    <definedName name="CRERNHCPTET__653_____VDMANN0\Id_CR_SF_">'CRA_SF'!$F$71</definedName>
    <definedName name="CRERNHCPTET__654_____PRDANN0\FINESS_ET">'CRP NON SOUMIS EQUIL'!$E$72</definedName>
    <definedName name="CRERNHCPTET__654_____PRDANN0\Id_CR_SF_">'CRA_SF'!$E$72</definedName>
    <definedName name="CRERNHCPTET__654_____RRDANM1\FINESS_ET">'CRP NON SOUMIS EQUIL'!$D$72</definedName>
    <definedName name="CRERNHCPTET__654_____RRDANM1\Id_CR_SF_">'CRA_SF'!$D$72</definedName>
    <definedName name="CRERNHCPTET__654_____RRDANN0\FINESS_ET">'CRP NON SOUMIS EQUIL'!$H$72</definedName>
    <definedName name="CRERNHCPTET__654_____RRDANN0\Id_CR_SF_">'CRA_SF'!$H$72</definedName>
    <definedName name="CRERNHCPTET__654_____VDMANN0\FINESS_ET">'CRP NON SOUMIS EQUIL'!$F$72</definedName>
    <definedName name="CRERNHCPTET__654_____VDMANN0\Id_CR_SF_">'CRA_SF'!$F$72</definedName>
    <definedName name="CRERNHCPTET__655_____PRDANN0\FINESS_ET">'CRP NON SOUMIS EQUIL'!$E$73</definedName>
    <definedName name="CRERNHCPTET__655_____PRDANN0\Id_CR_SF_">'CRA_SF'!$E$73</definedName>
    <definedName name="CRERNHCPTET__655_____RRDANM1\FINESS_ET">'CRP NON SOUMIS EQUIL'!$D$73</definedName>
    <definedName name="CRERNHCPTET__655_____RRDANM1\Id_CR_SF_">'CRA_SF'!$D$73</definedName>
    <definedName name="CRERNHCPTET__655_____RRDANN0\FINESS_ET">'CRP NON SOUMIS EQUIL'!$H$73</definedName>
    <definedName name="CRERNHCPTET__655_____RRDANN0\Id_CR_SF_">'CRA_SF'!$H$73</definedName>
    <definedName name="CRERNHCPTET__655_____VDMANN0\FINESS_ET">'CRP NON SOUMIS EQUIL'!$F$73</definedName>
    <definedName name="CRERNHCPTET__655_____VDMANN0\Id_CR_SF_">'CRA_SF'!$F$73</definedName>
    <definedName name="CRERNHCPTET__657_____PRDANN0\FINESS_ET">'CRP NON SOUMIS EQUIL'!$E$74</definedName>
    <definedName name="CRERNHCPTET__657_____PRDANN0\Id_CR_SF_">'CRA_SF'!$E$74</definedName>
    <definedName name="CRERNHCPTET__657_____RRDANM1\FINESS_ET">'CRP NON SOUMIS EQUIL'!$D$74</definedName>
    <definedName name="CRERNHCPTET__657_____RRDANM1\Id_CR_SF_">'CRA_SF'!$D$74</definedName>
    <definedName name="CRERNHCPTET__657_____RRDANN0\FINESS_ET">'CRP NON SOUMIS EQUIL'!$H$74</definedName>
    <definedName name="CRERNHCPTET__657_____RRDANN0\Id_CR_SF_">'CRA_SF'!$H$74</definedName>
    <definedName name="CRERNHCPTET__657_____VDMANN0\FINESS_ET">'CRP NON SOUMIS EQUIL'!$F$74</definedName>
    <definedName name="CRERNHCPTET__657_____VDMANN0\Id_CR_SF_">'CRA_SF'!$F$74</definedName>
    <definedName name="CRERNHCPTET__658_____PRDANN0\FINESS_ET">'CRP NON SOUMIS EQUIL'!$E$75</definedName>
    <definedName name="CRERNHCPTET__658_____PRDANN0\Id_CR_SF_">'CRA_SF'!$E$75</definedName>
    <definedName name="CRERNHCPTET__658_____RRDANM1\FINESS_ET">'CRP NON SOUMIS EQUIL'!$D$75</definedName>
    <definedName name="CRERNHCPTET__658_____RRDANM1\Id_CR_SF_">'CRA_SF'!$D$75</definedName>
    <definedName name="CRERNHCPTET__658_____RRDANN0\FINESS_ET">'CRP NON SOUMIS EQUIL'!$H$75</definedName>
    <definedName name="CRERNHCPTET__658_____RRDANN0\Id_CR_SF_">'CRA_SF'!$H$75</definedName>
    <definedName name="CRERNHCPTET__658_____VDMANN0\FINESS_ET">'CRP NON SOUMIS EQUIL'!$F$75</definedName>
    <definedName name="CRERNHCPTET__658_____VDMANN0\Id_CR_SF_">'CRA_SF'!$F$75</definedName>
    <definedName name="CRERNHCPTET__66______PRDANN0\FINESS_ET">'CRP NON SOUMIS EQUIL'!$E$78</definedName>
    <definedName name="CRERNHCPTET__66______PRDANN0\Id_CR_SF_">'CRA_SF'!$E$78</definedName>
    <definedName name="CRERNHCPTET__66______RRDANM1\FINESS_ET">'CRP NON SOUMIS EQUIL'!$D$78</definedName>
    <definedName name="CRERNHCPTET__66______RRDANM1\Id_CR_SF_">'CRA_SF'!$D$78</definedName>
    <definedName name="CRERNHCPTET__66______RRDANN0\FINESS_ET">'CRP NON SOUMIS EQUIL'!$H$78</definedName>
    <definedName name="CRERNHCPTET__66______RRDANN0\Id_CR_SF_">'CRA_SF'!$H$78</definedName>
    <definedName name="CRERNHCPTET__66______VDMANN0\FINESS_ET">'CRP NON SOUMIS EQUIL'!$F$78</definedName>
    <definedName name="CRERNHCPTET__66______VDMANN0\Id_CR_SF_">'CRA_SF'!$F$78</definedName>
    <definedName name="CRERNHCPTET__6611P___PRDANN0\FINESS_ET">'CRP NON SOUMIS EQUIL'!$E$141</definedName>
    <definedName name="CRERNHCPTET__6611P___PRDANN0\Id_CR_SF_">'CRA_SF'!$E$141</definedName>
    <definedName name="CRERNHCPTET__6611P___RRDANM1\FINESS_ET">'CRP NON SOUMIS EQUIL'!$D$141</definedName>
    <definedName name="CRERNHCPTET__6611P___RRDANM1\Id_CR_SF_">'CRA_SF'!$D$141</definedName>
    <definedName name="CRERNHCPTET__6611P___RRDANN0\FINESS_ET">'CRP NON SOUMIS EQUIL'!$H$141</definedName>
    <definedName name="CRERNHCPTET__6611P___RRDANN0\Id_CR_SF_">'CRA_SF'!$H$141</definedName>
    <definedName name="CRERNHCPTET__6611P___VDMANN0\FINESS_ET">'CRP NON SOUMIS EQUIL'!$F$141</definedName>
    <definedName name="CRERNHCPTET__6611P___VDMANN0\Id_CR_SF_">'CRA_SF'!$F$141</definedName>
    <definedName name="CRERNHCPTET__671_____PRDANN0\FINESS_ET">'CRP NON SOUMIS EQUIL'!$E$81</definedName>
    <definedName name="CRERNHCPTET__671_____PRDANN0\Id_CR_SF_">'CRA_SF'!$E$81</definedName>
    <definedName name="CRERNHCPTET__671_____RRDANM1\FINESS_ET">'CRP NON SOUMIS EQUIL'!$D$81</definedName>
    <definedName name="CRERNHCPTET__671_____RRDANM1\Id_CR_SF_">'CRA_SF'!$D$81</definedName>
    <definedName name="CRERNHCPTET__671_____RRDANN0\FINESS_ET">'CRP NON SOUMIS EQUIL'!$H$81</definedName>
    <definedName name="CRERNHCPTET__671_____RRDANN0\Id_CR_SF_">'CRA_SF'!$H$81</definedName>
    <definedName name="CRERNHCPTET__671_____VDMANN0\FINESS_ET">'CRP NON SOUMIS EQUIL'!$F$81</definedName>
    <definedName name="CRERNHCPTET__671_____VDMANN0\Id_CR_SF_">'CRA_SF'!$F$81</definedName>
    <definedName name="CRERNHCPTET__675_____PRDANN0\FINESS_ET">'CRP NON SOUMIS EQUIL'!$E$82</definedName>
    <definedName name="CRERNHCPTET__675_____PRDANN0\Id_CR_SF_">'CRA_SF'!$E$82</definedName>
    <definedName name="CRERNHCPTET__675_____RRDANM1\FINESS_ET">'CRP NON SOUMIS EQUIL'!$D$82</definedName>
    <definedName name="CRERNHCPTET__675_____RRDANM1\Id_CR_SF_">'CRA_SF'!$D$82</definedName>
    <definedName name="CRERNHCPTET__675_____RRDANN0\FINESS_ET">'CRP NON SOUMIS EQUIL'!$H$82</definedName>
    <definedName name="CRERNHCPTET__675_____RRDANN0\Id_CR_SF_">'CRA_SF'!$H$82</definedName>
    <definedName name="CRERNHCPTET__675_____VDMANN0\FINESS_ET">'CRP NON SOUMIS EQUIL'!$F$82</definedName>
    <definedName name="CRERNHCPTET__675_____VDMANN0\Id_CR_SF_">'CRA_SF'!$F$82</definedName>
    <definedName name="CRERNHCPTET__678_____PRDANN0\FINESS_ET">'CRP NON SOUMIS EQUIL'!$E$83</definedName>
    <definedName name="CRERNHCPTET__678_____PRDANN0\Id_CR_SF_">'CRA_SF'!$E$83</definedName>
    <definedName name="CRERNHCPTET__678_____RRDANM1\FINESS_ET">'CRP NON SOUMIS EQUIL'!$D$83</definedName>
    <definedName name="CRERNHCPTET__678_____RRDANM1\Id_CR_SF_">'CRA_SF'!$D$83</definedName>
    <definedName name="CRERNHCPTET__678_____RRDANN0\FINESS_ET">'CRP NON SOUMIS EQUIL'!$H$83</definedName>
    <definedName name="CRERNHCPTET__678_____RRDANN0\Id_CR_SF_">'CRA_SF'!$H$83</definedName>
    <definedName name="CRERNHCPTET__678_____VDMANN0\FINESS_ET">'CRP NON SOUMIS EQUIL'!$F$83</definedName>
    <definedName name="CRERNHCPTET__678_____VDMANN0\Id_CR_SF_">'CRA_SF'!$F$83</definedName>
    <definedName name="CRERNHCPTET__6811____PRDANN0\FINESS_ET">'CRP NON SOUMIS EQUIL'!$E$86</definedName>
    <definedName name="CRERNHCPTET__6811____PRDANN0\Id_CR_SF_">'CRA_SF'!$E$86</definedName>
    <definedName name="CRERNHCPTET__6811____RRDANM1\FINESS_ET">'CRP NON SOUMIS EQUIL'!$D$86</definedName>
    <definedName name="CRERNHCPTET__6811____RRDANM1\Id_CR_SF_">'CRA_SF'!$D$86</definedName>
    <definedName name="CRERNHCPTET__6811____RRDANN0\FINESS_ET">'CRP NON SOUMIS EQUIL'!$H$86</definedName>
    <definedName name="CRERNHCPTET__6811____RRDANN0\Id_CR_SF_">'CRA_SF'!$H$86</definedName>
    <definedName name="CRERNHCPTET__6811____VDMANN0\FINESS_ET">'CRP NON SOUMIS EQUIL'!$F$86</definedName>
    <definedName name="CRERNHCPTET__6811____VDMANN0\Id_CR_SF_">'CRA_SF'!$F$86</definedName>
    <definedName name="CRERNHCPTET__6812____PRDANN0\FINESS_ET">'CRP NON SOUMIS EQUIL'!$E$87</definedName>
    <definedName name="CRERNHCPTET__6812____PRDANN0\Id_CR_SF_">'CRA_SF'!$E$87</definedName>
    <definedName name="CRERNHCPTET__6812____RRDANM1\FINESS_ET">'CRP NON SOUMIS EQUIL'!$D$87</definedName>
    <definedName name="CRERNHCPTET__6812____RRDANM1\Id_CR_SF_">'CRA_SF'!$D$87</definedName>
    <definedName name="CRERNHCPTET__6812____RRDANN0\FINESS_ET">'CRP NON SOUMIS EQUIL'!$H$87</definedName>
    <definedName name="CRERNHCPTET__6812____RRDANN0\Id_CR_SF_">'CRA_SF'!$H$87</definedName>
    <definedName name="CRERNHCPTET__6812____VDMANN0\FINESS_ET">'CRP NON SOUMIS EQUIL'!$F$87</definedName>
    <definedName name="CRERNHCPTET__6812____VDMANN0\Id_CR_SF_">'CRA_SF'!$F$87</definedName>
    <definedName name="CRERNHCPTET__6815____PRDANN0\FINESS_ET">'CRP NON SOUMIS EQUIL'!$E$88</definedName>
    <definedName name="CRERNHCPTET__6815____PRDANN0\Id_CR_SF_">'CRA_SF'!$E$88</definedName>
    <definedName name="CRERNHCPTET__6815____RRDANM1\FINESS_ET">'CRP NON SOUMIS EQUIL'!$D$88</definedName>
    <definedName name="CRERNHCPTET__6815____RRDANM1\Id_CR_SF_">'CRA_SF'!$D$88</definedName>
    <definedName name="CRERNHCPTET__6815____RRDANN0\FINESS_ET">'CRP NON SOUMIS EQUIL'!$H$88</definedName>
    <definedName name="CRERNHCPTET__6815____RRDANN0\Id_CR_SF_">'CRA_SF'!$H$88</definedName>
    <definedName name="CRERNHCPTET__6815____VDMANN0\FINESS_ET">'CRP NON SOUMIS EQUIL'!$F$88</definedName>
    <definedName name="CRERNHCPTET__6815____VDMANN0\Id_CR_SF_">'CRA_SF'!$F$88</definedName>
    <definedName name="CRERNHCPTET__6816____PRDANN0\FINESS_ET">'CRP NON SOUMIS EQUIL'!$E$89</definedName>
    <definedName name="CRERNHCPTET__6816____PRDANN0\Id_CR_SF_">'CRA_SF'!$E$89</definedName>
    <definedName name="CRERNHCPTET__6816____RRDANM1\FINESS_ET">'CRP NON SOUMIS EQUIL'!$D$89</definedName>
    <definedName name="CRERNHCPTET__6816____RRDANM1\Id_CR_SF_">'CRA_SF'!$D$89</definedName>
    <definedName name="CRERNHCPTET__6816____RRDANN0\FINESS_ET">'CRP NON SOUMIS EQUIL'!$H$89</definedName>
    <definedName name="CRERNHCPTET__6816____RRDANN0\Id_CR_SF_">'CRA_SF'!$H$89</definedName>
    <definedName name="CRERNHCPTET__6816____VDMANN0\FINESS_ET">'CRP NON SOUMIS EQUIL'!$F$89</definedName>
    <definedName name="CRERNHCPTET__6816____VDMANN0\Id_CR_SF_">'CRA_SF'!$F$89</definedName>
    <definedName name="CRERNHCPTET__6817____PRDANN0\FINESS_ET">'CRP NON SOUMIS EQUIL'!$E$90</definedName>
    <definedName name="CRERNHCPTET__6817____PRDANN0\Id_CR_SF_">'CRA_SF'!$E$90</definedName>
    <definedName name="CRERNHCPTET__6817____RRDANM1\FINESS_ET">'CRP NON SOUMIS EQUIL'!$D$90</definedName>
    <definedName name="CRERNHCPTET__6817____RRDANM1\Id_CR_SF_">'CRA_SF'!$D$90</definedName>
    <definedName name="CRERNHCPTET__6817____RRDANN0\FINESS_ET">'CRP NON SOUMIS EQUIL'!$H$90</definedName>
    <definedName name="CRERNHCPTET__6817____RRDANN0\Id_CR_SF_">'CRA_SF'!$H$90</definedName>
    <definedName name="CRERNHCPTET__6817____VDMANN0\FINESS_ET">'CRP NON SOUMIS EQUIL'!$F$90</definedName>
    <definedName name="CRERNHCPTET__6817____VDMANN0\Id_CR_SF_">'CRA_SF'!$F$90</definedName>
    <definedName name="CRERNHCPTET__686_____PRDANN0\FINESS_ET">'CRP NON SOUMIS EQUIL'!$E$91</definedName>
    <definedName name="CRERNHCPTET__686_____PRDANN0\Id_CR_SF_">'CRA_SF'!$E$91</definedName>
    <definedName name="CRERNHCPTET__686_____RRDANM1\FINESS_ET">'CRP NON SOUMIS EQUIL'!$D$91</definedName>
    <definedName name="CRERNHCPTET__686_____RRDANM1\Id_CR_SF_">'CRA_SF'!$D$91</definedName>
    <definedName name="CRERNHCPTET__686_____RRDANN0\FINESS_ET">'CRP NON SOUMIS EQUIL'!$H$91</definedName>
    <definedName name="CRERNHCPTET__686_____RRDANN0\Id_CR_SF_">'CRA_SF'!$H$91</definedName>
    <definedName name="CRERNHCPTET__686_____VDMANN0\FINESS_ET">'CRP NON SOUMIS EQUIL'!$F$91</definedName>
    <definedName name="CRERNHCPTET__686_____VDMANN0\Id_CR_SF_">'CRA_SF'!$F$91</definedName>
    <definedName name="CRERNHCPTET__687_____PRDANN0\FINESS_ET">'CRP NON SOUMIS EQUIL'!$E$92</definedName>
    <definedName name="CRERNHCPTET__687_____PRDANN0\Id_CR_SF_">'CRA_SF'!$E$92</definedName>
    <definedName name="CRERNHCPTET__687_____RRDANM1\FINESS_ET">'CRP NON SOUMIS EQUIL'!$D$92</definedName>
    <definedName name="CRERNHCPTET__687_____RRDANM1\Id_CR_SF_">'CRA_SF'!$D$92</definedName>
    <definedName name="CRERNHCPTET__687_____RRDANN0\FINESS_ET">'CRP NON SOUMIS EQUIL'!$H$92</definedName>
    <definedName name="CRERNHCPTET__687_____RRDANN0\Id_CR_SF_">'CRA_SF'!$H$92</definedName>
    <definedName name="CRERNHCPTET__687_____VDMANN0\FINESS_ET">'CRP NON SOUMIS EQUIL'!$F$92</definedName>
    <definedName name="CRERNHCPTET__687_____VDMANN0\Id_CR_SF_">'CRA_SF'!$F$92</definedName>
    <definedName name="CRERNHCPTET__689_____PRDANN0\FINESS_ET">'CRP NON SOUMIS EQUIL'!$E$93</definedName>
    <definedName name="CRERNHCPTET__689_____PRDANN0\Id_CR_SF_">'CRA_SF'!$E$93</definedName>
    <definedName name="CRERNHCPTET__689_____RRDANM1\FINESS_ET">'CRP NON SOUMIS EQUIL'!$D$93</definedName>
    <definedName name="CRERNHCPTET__689_____RRDANM1\Id_CR_SF_">'CRA_SF'!$D$93</definedName>
    <definedName name="CRERNHCPTET__689_____RRDANN0\FINESS_ET">'CRP NON SOUMIS EQUIL'!$H$93</definedName>
    <definedName name="CRERNHCPTET__689_____RRDANN0\Id_CR_SF_">'CRA_SF'!$H$93</definedName>
    <definedName name="CRERNHCPTET__689_____VDMANN0\FINESS_ET">'CRP NON SOUMIS EQUIL'!$F$93</definedName>
    <definedName name="CRERNHCPTET__689_____VDMANN0\Id_CR_SF_">'CRA_SF'!$F$93</definedName>
    <definedName name="CRERNHCPTET__70______PRDANN0\FINESS_ET">'CRP NON SOUMIS EQUIL'!$E$127</definedName>
    <definedName name="CRERNHCPTET__70______PRDANN0\Id_CR_SF_">'CRA_SF'!$E$127</definedName>
    <definedName name="CRERNHCPTET__70______RRDANM1\FINESS_ET">'CRP NON SOUMIS EQUIL'!$D$127</definedName>
    <definedName name="CRERNHCPTET__70______RRDANM1\Id_CR_SF_">'CRA_SF'!$D$127</definedName>
    <definedName name="CRERNHCPTET__70______RRDANN0\FINESS_ET">'CRP NON SOUMIS EQUIL'!$H$127</definedName>
    <definedName name="CRERNHCPTET__70______RRDANN0\Id_CR_SF_">'CRA_SF'!$H$127</definedName>
    <definedName name="CRERNHCPTET__70______VDMANN0\FINESS_ET">'CRP NON SOUMIS EQUIL'!$F$127</definedName>
    <definedName name="CRERNHCPTET__70______VDMANN0\Id_CR_SF_">'CRA_SF'!$F$127</definedName>
    <definedName name="CRERNHCPTET__709_____PRDANN0\FINESS_ET">'CRP NON SOUMIS EQUIL'!$E$14</definedName>
    <definedName name="CRERNHCPTET__709_____PRDANN0\Id_CR_SF_">'CRA_SF'!$E$14</definedName>
    <definedName name="CRERNHCPTET__709_____RRDANM1\FINESS_ET">'CRP NON SOUMIS EQUIL'!$D$14</definedName>
    <definedName name="CRERNHCPTET__709_____RRDANM1\Id_CR_SF_">'CRA_SF'!$D$14</definedName>
    <definedName name="CRERNHCPTET__709_____RRDANN0\FINESS_ET">'CRP NON SOUMIS EQUIL'!$H$14</definedName>
    <definedName name="CRERNHCPTET__709_____RRDANN0\Id_CR_SF_">'CRA_SF'!$H$14</definedName>
    <definedName name="CRERNHCPTET__709_____VDMANN0\FINESS_ET">'CRP NON SOUMIS EQUIL'!$F$14</definedName>
    <definedName name="CRERNHCPTET__709_____VDMANN0\Id_CR_SF_">'CRA_SF'!$F$14</definedName>
    <definedName name="CRERNHCPTET__71______PRDANN0\FINESS_ET">'CRP NON SOUMIS EQUIL'!$E$128</definedName>
    <definedName name="CRERNHCPTET__71______PRDANN0\Id_CR_SF_">'CRA_SF'!$E$128</definedName>
    <definedName name="CRERNHCPTET__71______RRDANM1\FINESS_ET">'CRP NON SOUMIS EQUIL'!$D$128</definedName>
    <definedName name="CRERNHCPTET__71______RRDANM1\Id_CR_SF_">'CRA_SF'!$D$128</definedName>
    <definedName name="CRERNHCPTET__71______RRDANN0\FINESS_ET">'CRP NON SOUMIS EQUIL'!$H$128</definedName>
    <definedName name="CRERNHCPTET__71______RRDANN0\Id_CR_SF_">'CRA_SF'!$H$128</definedName>
    <definedName name="CRERNHCPTET__71______VDMANN0\FINESS_ET">'CRP NON SOUMIS EQUIL'!$F$128</definedName>
    <definedName name="CRERNHCPTET__71______VDMANN0\Id_CR_SF_">'CRA_SF'!$F$128</definedName>
    <definedName name="CRERNHCPTET__713_____PRDANN0\FINESS_ET">'CRP NON SOUMIS EQUIL'!$E$15</definedName>
    <definedName name="CRERNHCPTET__713_____PRDANN0\Id_CR_SF_">'CRA_SF'!$E$15</definedName>
    <definedName name="CRERNHCPTET__713_____RRDANM1\FINESS_ET">'CRP NON SOUMIS EQUIL'!$D$15</definedName>
    <definedName name="CRERNHCPTET__713_____RRDANM1\Id_CR_SF_">'CRA_SF'!$D$15</definedName>
    <definedName name="CRERNHCPTET__713_____RRDANN0\FINESS_ET">'CRP NON SOUMIS EQUIL'!$H$15</definedName>
    <definedName name="CRERNHCPTET__713_____RRDANN0\Id_CR_SF_">'CRA_SF'!$H$15</definedName>
    <definedName name="CRERNHCPTET__713_____VDMANN0\FINESS_ET">'CRP NON SOUMIS EQUIL'!$F$15</definedName>
    <definedName name="CRERNHCPTET__713_____VDMANN0\Id_CR_SF_">'CRA_SF'!$F$15</definedName>
    <definedName name="CRERNHCPTET__72______PRDANN0\FINESS_ET">'CRP NON SOUMIS EQUIL'!$E$129</definedName>
    <definedName name="CRERNHCPTET__72______PRDANN0\Id_CR_SF_">'CRA_SF'!$E$129</definedName>
    <definedName name="CRERNHCPTET__72______RRDANM1\FINESS_ET">'CRP NON SOUMIS EQUIL'!$D$129</definedName>
    <definedName name="CRERNHCPTET__72______RRDANM1\Id_CR_SF_">'CRA_SF'!$D$129</definedName>
    <definedName name="CRERNHCPTET__72______RRDANN0\FINESS_ET">'CRP NON SOUMIS EQUIL'!$H$129</definedName>
    <definedName name="CRERNHCPTET__72______RRDANN0\Id_CR_SF_">'CRA_SF'!$H$129</definedName>
    <definedName name="CRERNHCPTET__72______VDMANN0\FINESS_ET">'CRP NON SOUMIS EQUIL'!$F$129</definedName>
    <definedName name="CRERNHCPTET__72______VDMANN0\Id_CR_SF_">'CRA_SF'!$F$129</definedName>
    <definedName name="CRERNHCPTET__731_____PRDANN0\FINESS_ET">'CRP NON SOUMIS EQUIL'!$E$109</definedName>
    <definedName name="CRERNHCPTET__731_____PRDANN0\Id_CR_SF_">'CRA_SF'!$E$109</definedName>
    <definedName name="CRERNHCPTET__731_____RRDANM1\FINESS_ET">'CRP NON SOUMIS EQUIL'!$D$109</definedName>
    <definedName name="CRERNHCPTET__731_____RRDANM1\Id_CR_SF_">'CRA_SF'!$D$109</definedName>
    <definedName name="CRERNHCPTET__731_____RRDANN0\FINESS_ET">'CRP NON SOUMIS EQUIL'!$H$109</definedName>
    <definedName name="CRERNHCPTET__731_____RRDANN0\Id_CR_SF_">'CRA_SF'!$H$109</definedName>
    <definedName name="CRERNHCPTET__731_____VDMANN0\FINESS_ET">'CRP NON SOUMIS EQUIL'!$F$109</definedName>
    <definedName name="CRERNHCPTET__731_____VDMANN0\Id_CR_SF_">'CRA_SF'!$F$109</definedName>
    <definedName name="CRERNHCPTET__732_____PRDANN0\FINESS_ET">'CRP NON SOUMIS EQUIL'!$E$110</definedName>
    <definedName name="CRERNHCPTET__732_____PRDANN0\Id_CR_SF_">'CRA_SF'!$E$110</definedName>
    <definedName name="CRERNHCPTET__732_____RRDANM1\FINESS_ET">'CRP NON SOUMIS EQUIL'!$D$110</definedName>
    <definedName name="CRERNHCPTET__732_____RRDANM1\Id_CR_SF_">'CRA_SF'!$D$110</definedName>
    <definedName name="CRERNHCPTET__732_____RRDANN0\FINESS_ET">'CRP NON SOUMIS EQUIL'!$H$110</definedName>
    <definedName name="CRERNHCPTET__732_____RRDANN0\Id_CR_SF_">'CRA_SF'!$H$110</definedName>
    <definedName name="CRERNHCPTET__732_____VDMANN0\FINESS_ET">'CRP NON SOUMIS EQUIL'!$F$110</definedName>
    <definedName name="CRERNHCPTET__732_____VDMANN0\Id_CR_SF_">'CRA_SF'!$F$110</definedName>
    <definedName name="CRERNHCPTET__733_____PRDANN0\FINESS_ET">'CRP NON SOUMIS EQUIL'!$E$111</definedName>
    <definedName name="CRERNHCPTET__733_____PRDANN0\Id_CR_SF_">'CRA_SF'!$E$111</definedName>
    <definedName name="CRERNHCPTET__733_____RRDANM1\FINESS_ET">'CRP NON SOUMIS EQUIL'!$D$111</definedName>
    <definedName name="CRERNHCPTET__733_____RRDANM1\Id_CR_SF_">'CRA_SF'!$D$111</definedName>
    <definedName name="CRERNHCPTET__733_____RRDANN0\FINESS_ET">'CRP NON SOUMIS EQUIL'!$H$111</definedName>
    <definedName name="CRERNHCPTET__733_____RRDANN0\Id_CR_SF_">'CRA_SF'!$H$111</definedName>
    <definedName name="CRERNHCPTET__733_____VDMANN0\FINESS_ET">'CRP NON SOUMIS EQUIL'!$F$111</definedName>
    <definedName name="CRERNHCPTET__733_____VDMANN0\Id_CR_SF_">'CRA_SF'!$F$111</definedName>
    <definedName name="CRERNHCPTET__734_____PRDANN0\FINESS_ET">'CRP NON SOUMIS EQUIL'!$E$112</definedName>
    <definedName name="CRERNHCPTET__734_____PRDANN0\Id_CR_SF_">'CRA_SF'!$E$112</definedName>
    <definedName name="CRERNHCPTET__734_____RRDANM1\FINESS_ET">'CRP NON SOUMIS EQUIL'!$D$112</definedName>
    <definedName name="CRERNHCPTET__734_____RRDANM1\Id_CR_SF_">'CRA_SF'!$D$112</definedName>
    <definedName name="CRERNHCPTET__734_____RRDANN0\FINESS_ET">'CRP NON SOUMIS EQUIL'!$H$112</definedName>
    <definedName name="CRERNHCPTET__734_____RRDANN0\Id_CR_SF_">'CRA_SF'!$H$112</definedName>
    <definedName name="CRERNHCPTET__734_____VDMANN0\FINESS_ET">'CRP NON SOUMIS EQUIL'!$F$112</definedName>
    <definedName name="CRERNHCPTET__734_____VDMANN0\Id_CR_SF_">'CRA_SF'!$F$112</definedName>
    <definedName name="CRERNHCPTET__7351____PRDANN0\FINESS_ET">'CRP NON SOUMIS EQUIL'!$E$114</definedName>
    <definedName name="CRERNHCPTET__7351____PRDANN0\Id_CR_SF_">'CRA_SF'!$E$114</definedName>
    <definedName name="CRERNHCPTET__7351____RRDANM1\FINESS_ET">'CRP NON SOUMIS EQUIL'!$D$114</definedName>
    <definedName name="CRERNHCPTET__7351____RRDANM1\Id_CR_SF_">'CRA_SF'!$D$114</definedName>
    <definedName name="CRERNHCPTET__7351____RRDANN0\FINESS_ET">'CRP NON SOUMIS EQUIL'!$H$114</definedName>
    <definedName name="CRERNHCPTET__7351____RRDANN0\Id_CR_SF_">'CRA_SF'!$H$114</definedName>
    <definedName name="CRERNHCPTET__7351____VDMANN0\FINESS_ET">'CRP NON SOUMIS EQUIL'!$F$114</definedName>
    <definedName name="CRERNHCPTET__7351____VDMANN0\Id_CR_SF_">'CRA_SF'!$F$114</definedName>
    <definedName name="CRERNHCPTET__7352____PRDANN0\FINESS_ET">'CRP NON SOUMIS EQUIL'!$E$115</definedName>
    <definedName name="CRERNHCPTET__7352____PRDANN0\Id_CR_SF_">'CRA_SF'!$E$115</definedName>
    <definedName name="CRERNHCPTET__7352____RRDANM1\FINESS_ET">'CRP NON SOUMIS EQUIL'!$D$115</definedName>
    <definedName name="CRERNHCPTET__7352____RRDANM1\Id_CR_SF_">'CRA_SF'!$D$115</definedName>
    <definedName name="CRERNHCPTET__7352____RRDANN0\FINESS_ET">'CRP NON SOUMIS EQUIL'!$H$115</definedName>
    <definedName name="CRERNHCPTET__7352____RRDANN0\Id_CR_SF_">'CRA_SF'!$H$115</definedName>
    <definedName name="CRERNHCPTET__7352____VDMANN0\FINESS_ET">'CRP NON SOUMIS EQUIL'!$F$115</definedName>
    <definedName name="CRERNHCPTET__7352____VDMANN0\Id_CR_SF_">'CRA_SF'!$F$115</definedName>
    <definedName name="CRERNHCPTET__7353____PRDANN0\FINESS_ET">'CRP NON SOUMIS EQUIL'!$E$116</definedName>
    <definedName name="CRERNHCPTET__7353____PRDANN0\Id_CR_SF_">'CRA_SF'!$E$116</definedName>
    <definedName name="CRERNHCPTET__7353____RRDANM1\FINESS_ET">'CRP NON SOUMIS EQUIL'!$D$116</definedName>
    <definedName name="CRERNHCPTET__7353____RRDANM1\Id_CR_SF_">'CRA_SF'!$D$116</definedName>
    <definedName name="CRERNHCPTET__7353____RRDANN0\FINESS_ET">'CRP NON SOUMIS EQUIL'!$H$116</definedName>
    <definedName name="CRERNHCPTET__7353____RRDANN0\Id_CR_SF_">'CRA_SF'!$H$116</definedName>
    <definedName name="CRERNHCPTET__7353____VDMANN0\FINESS_ET">'CRP NON SOUMIS EQUIL'!$F$116</definedName>
    <definedName name="CRERNHCPTET__7353____VDMANN0\Id_CR_SF_">'CRA_SF'!$F$116</definedName>
    <definedName name="CRERNHCPTET__7358____PRDANN0\FINESS_ET">'CRP NON SOUMIS EQUIL'!$E$117</definedName>
    <definedName name="CRERNHCPTET__7358____PRDANN0\Id_CR_SF_">'CRA_SF'!$E$117</definedName>
    <definedName name="CRERNHCPTET__7358____RRDANM1\FINESS_ET">'CRP NON SOUMIS EQUIL'!$D$117</definedName>
    <definedName name="CRERNHCPTET__7358____RRDANM1\Id_CR_SF_">'CRA_SF'!$D$117</definedName>
    <definedName name="CRERNHCPTET__7358____RRDANN0\FINESS_ET">'CRP NON SOUMIS EQUIL'!$H$117</definedName>
    <definedName name="CRERNHCPTET__7358____RRDANN0\Id_CR_SF_">'CRA_SF'!$H$117</definedName>
    <definedName name="CRERNHCPTET__7358____VDMANN0\FINESS_ET">'CRP NON SOUMIS EQUIL'!$F$117</definedName>
    <definedName name="CRERNHCPTET__7358____VDMANN0\Id_CR_SF_">'CRA_SF'!$F$117</definedName>
    <definedName name="CRERNHCPTET__738_____PRDANN0\FINESS_ET">'CRP NON SOUMIS EQUIL'!$E$118</definedName>
    <definedName name="CRERNHCPTET__738_____PRDANN0\Id_CR_SF_">'CRA_SF'!$E$118</definedName>
    <definedName name="CRERNHCPTET__738_____RRDANM1\FINESS_ET">'CRP NON SOUMIS EQUIL'!$D$118</definedName>
    <definedName name="CRERNHCPTET__738_____RRDANM1\Id_CR_SF_">'CRA_SF'!$D$118</definedName>
    <definedName name="CRERNHCPTET__738_____RRDANN0\FINESS_ET">'CRP NON SOUMIS EQUIL'!$H$118</definedName>
    <definedName name="CRERNHCPTET__738_____RRDANN0\Id_CR_SF_">'CRA_SF'!$H$118</definedName>
    <definedName name="CRERNHCPTET__738_____VDMANN0\FINESS_ET">'CRP NON SOUMIS EQUIL'!$F$118</definedName>
    <definedName name="CRERNHCPTET__738_____VDMANN0\Id_CR_SF_">'CRA_SF'!$F$118</definedName>
    <definedName name="CRERNHCPTET__74______PRDANN0\FINESS_ET">'CRP NON SOUMIS EQUIL'!$E$130</definedName>
    <definedName name="CRERNHCPTET__74______PRDANN0\Id_CR_SF_">'CRA_SF'!$E$130</definedName>
    <definedName name="CRERNHCPTET__74______RRDANM1\FINESS_ET">'CRP NON SOUMIS EQUIL'!$D$130</definedName>
    <definedName name="CRERNHCPTET__74______RRDANM1\Id_CR_SF_">'CRA_SF'!$D$130</definedName>
    <definedName name="CRERNHCPTET__74______RRDANN0\FINESS_ET">'CRP NON SOUMIS EQUIL'!$H$130</definedName>
    <definedName name="CRERNHCPTET__74______RRDANN0\Id_CR_SF_">'CRA_SF'!$H$130</definedName>
    <definedName name="CRERNHCPTET__74______VDMANN0\FINESS_ET">'CRP NON SOUMIS EQUIL'!$F$130</definedName>
    <definedName name="CRERNHCPTET__74______VDMANN0\Id_CR_SF_">'CRA_SF'!$F$130</definedName>
    <definedName name="CRERNHCPTET__75______PRDANN0\FINESS_ET">'CRP NON SOUMIS EQUIL'!$E$131</definedName>
    <definedName name="CRERNHCPTET__75______PRDANN0\Id_CR_SF_">'CRA_SF'!$E$131</definedName>
    <definedName name="CRERNHCPTET__75______RRDANM1\FINESS_ET">'CRP NON SOUMIS EQUIL'!$D$131</definedName>
    <definedName name="CRERNHCPTET__75______RRDANM1\Id_CR_SF_">'CRA_SF'!$D$131</definedName>
    <definedName name="CRERNHCPTET__75______RRDANN0\FINESS_ET">'CRP NON SOUMIS EQUIL'!$H$131</definedName>
    <definedName name="CRERNHCPTET__75______RRDANN0\Id_CR_SF_">'CRA_SF'!$H$131</definedName>
    <definedName name="CRERNHCPTET__75______VDMANN0\FINESS_ET">'CRP NON SOUMIS EQUIL'!$F$131</definedName>
    <definedName name="CRERNHCPTET__75______VDMANN0\Id_CR_SF_">'CRA_SF'!$F$131</definedName>
    <definedName name="CRERNHCPTET__76______PRDANN0\FINESS_ET">'CRP NON SOUMIS EQUIL'!$E$150</definedName>
    <definedName name="CRERNHCPTET__76______PRDANN0\Id_CR_SF_">'CRA_SF'!$E$150</definedName>
    <definedName name="CRERNHCPTET__76______RRDANM1\FINESS_ET">'CRP NON SOUMIS EQUIL'!$D$150</definedName>
    <definedName name="CRERNHCPTET__76______RRDANM1\Id_CR_SF_">'CRA_SF'!$D$150</definedName>
    <definedName name="CRERNHCPTET__76______RRDANN0\FINESS_ET">'CRP NON SOUMIS EQUIL'!$H$150</definedName>
    <definedName name="CRERNHCPTET__76______RRDANN0\Id_CR_SF_">'CRA_SF'!$H$150</definedName>
    <definedName name="CRERNHCPTET__76______VDMANN0\FINESS_ET">'CRP NON SOUMIS EQUIL'!$F$150</definedName>
    <definedName name="CRERNHCPTET__76______VDMANN0\Id_CR_SF_">'CRA_SF'!$F$150</definedName>
    <definedName name="CRERNHCPTET__771_____PRDANN0\FINESS_ET">'CRP NON SOUMIS EQUIL'!$E$153</definedName>
    <definedName name="CRERNHCPTET__771_____PRDANN0\Id_CR_SF_">'CRA_SF'!$E$153</definedName>
    <definedName name="CRERNHCPTET__771_____RRDANM1\FINESS_ET">'CRP NON SOUMIS EQUIL'!$D$153</definedName>
    <definedName name="CRERNHCPTET__771_____RRDANM1\Id_CR_SF_">'CRA_SF'!$D$153</definedName>
    <definedName name="CRERNHCPTET__771_____RRDANN0\FINESS_ET">'CRP NON SOUMIS EQUIL'!$H$153</definedName>
    <definedName name="CRERNHCPTET__771_____RRDANN0\Id_CR_SF_">'CRA_SF'!$H$153</definedName>
    <definedName name="CRERNHCPTET__771_____VDMANN0\FINESS_ET">'CRP NON SOUMIS EQUIL'!$F$153</definedName>
    <definedName name="CRERNHCPTET__771_____VDMANN0\Id_CR_SF_">'CRA_SF'!$F$153</definedName>
    <definedName name="CRERNHCPTET__775_____PRDANN0\FINESS_ET">'CRP NON SOUMIS EQUIL'!$E$154</definedName>
    <definedName name="CRERNHCPTET__775_____PRDANN0\Id_CR_SF_">'CRA_SF'!$E$154</definedName>
    <definedName name="CRERNHCPTET__775_____RRDANM1\FINESS_ET">'CRP NON SOUMIS EQUIL'!$D$154</definedName>
    <definedName name="CRERNHCPTET__775_____RRDANM1\Id_CR_SF_">'CRA_SF'!$D$154</definedName>
    <definedName name="CRERNHCPTET__775_____RRDANN0\FINESS_ET">'CRP NON SOUMIS EQUIL'!$H$154</definedName>
    <definedName name="CRERNHCPTET__775_____RRDANN0\Id_CR_SF_">'CRA_SF'!$H$154</definedName>
    <definedName name="CRERNHCPTET__775_____VDMANN0\FINESS_ET">'CRP NON SOUMIS EQUIL'!$F$154</definedName>
    <definedName name="CRERNHCPTET__775_____VDMANN0\Id_CR_SF_">'CRA_SF'!$F$154</definedName>
    <definedName name="CRERNHCPTET__777_____PRDANN0\FINESS_ET">'CRP NON SOUMIS EQUIL'!$E$155</definedName>
    <definedName name="CRERNHCPTET__777_____PRDANN0\Id_CR_SF_">'CRA_SF'!$E$155</definedName>
    <definedName name="CRERNHCPTET__777_____RRDANM1\FINESS_ET">'CRP NON SOUMIS EQUIL'!$D$155</definedName>
    <definedName name="CRERNHCPTET__777_____RRDANM1\Id_CR_SF_">'CRA_SF'!$D$155</definedName>
    <definedName name="CRERNHCPTET__777_____RRDANN0\FINESS_ET">'CRP NON SOUMIS EQUIL'!$H$155</definedName>
    <definedName name="CRERNHCPTET__777_____RRDANN0\Id_CR_SF_">'CRA_SF'!$H$155</definedName>
    <definedName name="CRERNHCPTET__777_____VDMANN0\FINESS_ET">'CRP NON SOUMIS EQUIL'!$F$155</definedName>
    <definedName name="CRERNHCPTET__777_____VDMANN0\Id_CR_SF_">'CRA_SF'!$F$155</definedName>
    <definedName name="CRERNHCPTET__778_____PRDANN0\FINESS_ET">'CRP NON SOUMIS EQUIL'!$E$156</definedName>
    <definedName name="CRERNHCPTET__778_____PRDANN0\Id_CR_SF_">'CRA_SF'!$E$156</definedName>
    <definedName name="CRERNHCPTET__778_____RRDANM1\FINESS_ET">'CRP NON SOUMIS EQUIL'!$D$156</definedName>
    <definedName name="CRERNHCPTET__778_____RRDANM1\Id_CR_SF_">'CRA_SF'!$D$156</definedName>
    <definedName name="CRERNHCPTET__778_____RRDANN0\FINESS_ET">'CRP NON SOUMIS EQUIL'!$H$156</definedName>
    <definedName name="CRERNHCPTET__778_____RRDANN0\Id_CR_SF_">'CRA_SF'!$H$156</definedName>
    <definedName name="CRERNHCPTET__778_____VDMANN0\FINESS_ET">'CRP NON SOUMIS EQUIL'!$F$156</definedName>
    <definedName name="CRERNHCPTET__778_____VDMANN0\Id_CR_SF_">'CRA_SF'!$F$156</definedName>
    <definedName name="CRERNHCPTET__7781____PRDANN0\FINESS_ET">'CRP NON SOUMIS EQUIL'!$E$157</definedName>
    <definedName name="CRERNHCPTET__7781____PRDANN0\Id_CR_SF_">'CRA_SF'!$E$157</definedName>
    <definedName name="CRERNHCPTET__7781____RRDANM1\FINESS_ET">'CRP NON SOUMIS EQUIL'!$D$157</definedName>
    <definedName name="CRERNHCPTET__7781____RRDANM1\Id_CR_SF_">'CRA_SF'!$D$157</definedName>
    <definedName name="CRERNHCPTET__7781____RRDANN0\FINESS_ET">'CRP NON SOUMIS EQUIL'!$H$157</definedName>
    <definedName name="CRERNHCPTET__7781____RRDANN0\Id_CR_SF_">'CRA_SF'!$H$157</definedName>
    <definedName name="CRERNHCPTET__7781____VDMANN0\FINESS_ET">'CRP NON SOUMIS EQUIL'!$F$157</definedName>
    <definedName name="CRERNHCPTET__7781____VDMANN0\Id_CR_SF_">'CRA_SF'!$F$157</definedName>
    <definedName name="CRERNHCPTET__7811____PRDANN0\FINESS_ET">'CRP NON SOUMIS EQUIL'!$E$159</definedName>
    <definedName name="CRERNHCPTET__7811____PRDANN0\Id_CR_SF_">'CRA_SF'!$E$159</definedName>
    <definedName name="CRERNHCPTET__7811____RRDANM1\FINESS_ET">'CRP NON SOUMIS EQUIL'!$D$159</definedName>
    <definedName name="CRERNHCPTET__7811____RRDANM1\Id_CR_SF_">'CRA_SF'!$D$159</definedName>
    <definedName name="CRERNHCPTET__7811____RRDANN0\FINESS_ET">'CRP NON SOUMIS EQUIL'!$H$159</definedName>
    <definedName name="CRERNHCPTET__7811____RRDANN0\Id_CR_SF_">'CRA_SF'!$H$159</definedName>
    <definedName name="CRERNHCPTET__7811____VDMANN0\FINESS_ET">'CRP NON SOUMIS EQUIL'!$F$159</definedName>
    <definedName name="CRERNHCPTET__7811____VDMANN0\Id_CR_SF_">'CRA_SF'!$F$159</definedName>
    <definedName name="CRERNHCPTET__7815____PRDANN0\FINESS_ET">'CRP NON SOUMIS EQUIL'!$E$160</definedName>
    <definedName name="CRERNHCPTET__7815____PRDANN0\Id_CR_SF_">'CRA_SF'!$E$160</definedName>
    <definedName name="CRERNHCPTET__7815____RRDANM1\FINESS_ET">'CRP NON SOUMIS EQUIL'!$D$160</definedName>
    <definedName name="CRERNHCPTET__7815____RRDANM1\Id_CR_SF_">'CRA_SF'!$D$160</definedName>
    <definedName name="CRERNHCPTET__7815____RRDANN0\FINESS_ET">'CRP NON SOUMIS EQUIL'!$H$160</definedName>
    <definedName name="CRERNHCPTET__7815____RRDANN0\Id_CR_SF_">'CRA_SF'!$H$160</definedName>
    <definedName name="CRERNHCPTET__7815____VDMANN0\FINESS_ET">'CRP NON SOUMIS EQUIL'!$F$160</definedName>
    <definedName name="CRERNHCPTET__7815____VDMANN0\Id_CR_SF_">'CRA_SF'!$F$160</definedName>
    <definedName name="CRERNHCPTET__7816____PRDANN0\FINESS_ET">'CRP NON SOUMIS EQUIL'!$E$161</definedName>
    <definedName name="CRERNHCPTET__7816____PRDANN0\Id_CR_SF_">'CRA_SF'!$E$161</definedName>
    <definedName name="CRERNHCPTET__7816____RRDANM1\FINESS_ET">'CRP NON SOUMIS EQUIL'!$D$161</definedName>
    <definedName name="CRERNHCPTET__7816____RRDANM1\Id_CR_SF_">'CRA_SF'!$D$161</definedName>
    <definedName name="CRERNHCPTET__7816____RRDANN0\FINESS_ET">'CRP NON SOUMIS EQUIL'!$H$161</definedName>
    <definedName name="CRERNHCPTET__7816____RRDANN0\Id_CR_SF_">'CRA_SF'!$H$161</definedName>
    <definedName name="CRERNHCPTET__7816____VDMANN0\FINESS_ET">'CRP NON SOUMIS EQUIL'!$F$161</definedName>
    <definedName name="CRERNHCPTET__7816____VDMANN0\Id_CR_SF_">'CRA_SF'!$F$161</definedName>
    <definedName name="CRERNHCPTET__7817____PRDANN0\FINESS_ET">'CRP NON SOUMIS EQUIL'!$E$162</definedName>
    <definedName name="CRERNHCPTET__7817____PRDANN0\Id_CR_SF_">'CRA_SF'!$E$162</definedName>
    <definedName name="CRERNHCPTET__7817____RRDANM1\FINESS_ET">'CRP NON SOUMIS EQUIL'!$D$162</definedName>
    <definedName name="CRERNHCPTET__7817____RRDANM1\Id_CR_SF_">'CRA_SF'!$D$162</definedName>
    <definedName name="CRERNHCPTET__7817____RRDANN0\FINESS_ET">'CRP NON SOUMIS EQUIL'!$H$162</definedName>
    <definedName name="CRERNHCPTET__7817____RRDANN0\Id_CR_SF_">'CRA_SF'!$H$162</definedName>
    <definedName name="CRERNHCPTET__7817____VDMANN0\FINESS_ET">'CRP NON SOUMIS EQUIL'!$F$162</definedName>
    <definedName name="CRERNHCPTET__7817____VDMANN0\Id_CR_SF_">'CRA_SF'!$F$162</definedName>
    <definedName name="CRERNHCPTET__786_____PRDANN0\FINESS_ET">'CRP NON SOUMIS EQUIL'!$E$163</definedName>
    <definedName name="CRERNHCPTET__786_____PRDANN0\Id_CR_SF_">'CRA_SF'!$E$163</definedName>
    <definedName name="CRERNHCPTET__786_____RRDANM1\FINESS_ET">'CRP NON SOUMIS EQUIL'!$D$163</definedName>
    <definedName name="CRERNHCPTET__786_____RRDANM1\Id_CR_SF_">'CRA_SF'!$D$163</definedName>
    <definedName name="CRERNHCPTET__786_____RRDANN0\FINESS_ET">'CRP NON SOUMIS EQUIL'!$H$163</definedName>
    <definedName name="CRERNHCPTET__786_____RRDANN0\Id_CR_SF_">'CRA_SF'!$H$163</definedName>
    <definedName name="CRERNHCPTET__786_____VDMANN0\FINESS_ET">'CRP NON SOUMIS EQUIL'!$F$163</definedName>
    <definedName name="CRERNHCPTET__786_____VDMANN0\Id_CR_SF_">'CRA_SF'!$F$163</definedName>
    <definedName name="CRERNHCPTET__787_____PRDANN0\FINESS_ET">'CRP NON SOUMIS EQUIL'!$E$164</definedName>
    <definedName name="CRERNHCPTET__787_____PRDANN0\Id_CR_SF_">'CRA_SF'!$E$164</definedName>
    <definedName name="CRERNHCPTET__787_____RRDANM1\FINESS_ET">'CRP NON SOUMIS EQUIL'!$D$164</definedName>
    <definedName name="CRERNHCPTET__787_____RRDANM1\Id_CR_SF_">'CRA_SF'!$D$164</definedName>
    <definedName name="CRERNHCPTET__787_____RRDANN0\FINESS_ET">'CRP NON SOUMIS EQUIL'!$H$164</definedName>
    <definedName name="CRERNHCPTET__787_____RRDANN0\Id_CR_SF_">'CRA_SF'!$H$164</definedName>
    <definedName name="CRERNHCPTET__787_____VDMANN0\FINESS_ET">'CRP NON SOUMIS EQUIL'!$F$164</definedName>
    <definedName name="CRERNHCPTET__787_____VDMANN0\Id_CR_SF_">'CRA_SF'!$F$164</definedName>
    <definedName name="CRERNHCPTET__789_____PRDANN0\FINESS_ET">'CRP NON SOUMIS EQUIL'!$E$165</definedName>
    <definedName name="CRERNHCPTET__789_____PRDANN0\Id_CR_SF_">'CRA_SF'!$E$165</definedName>
    <definedName name="CRERNHCPTET__789_____RRDANM1\FINESS_ET">'CRP NON SOUMIS EQUIL'!$D$165</definedName>
    <definedName name="CRERNHCPTET__789_____RRDANM1\Id_CR_SF_">'CRA_SF'!$D$165</definedName>
    <definedName name="CRERNHCPTET__789_____RRDANN0\FINESS_ET">'CRP NON SOUMIS EQUIL'!$H$165</definedName>
    <definedName name="CRERNHCPTET__789_____RRDANN0\Id_CR_SF_">'CRA_SF'!$H$165</definedName>
    <definedName name="CRERNHCPTET__789_____VDMANN0\FINESS_ET">'CRP NON SOUMIS EQUIL'!$F$165</definedName>
    <definedName name="CRERNHCPTET__789_____VDMANN0\Id_CR_SF_">'CRA_SF'!$F$165</definedName>
    <definedName name="CRERNHCPTET__79______PRDANN0\FINESS_ET">'CRP NON SOUMIS EQUIL'!$E$166</definedName>
    <definedName name="CRERNHCPTET__79______PRDANN0\Id_CR_SF_">'CRA_SF'!$E$166</definedName>
    <definedName name="CRERNHCPTET__79______RRDANM1\FINESS_ET">'CRP NON SOUMIS EQUIL'!$D$166</definedName>
    <definedName name="CRERNHCPTET__79______RRDANM1\Id_CR_SF_">'CRA_SF'!$D$166</definedName>
    <definedName name="CRERNHCPTET__79______RRDANN0\FINESS_ET">'CRP NON SOUMIS EQUIL'!$H$166</definedName>
    <definedName name="CRERNHCPTET__79______RRDANN0\Id_CR_SF_">'CRA_SF'!$H$166</definedName>
    <definedName name="CRERNHCPTET__79______VDMANN0\FINESS_ET">'CRP NON SOUMIS EQUIL'!$F$166</definedName>
    <definedName name="CRERNHCPTET__79______VDMANN0\Id_CR_SF_">'CRA_SF'!$F$166</definedName>
    <definedName name="CRERNHCPTET__C10682__RRDANN0\_________">'Suivi_affectations'!$D$6</definedName>
    <definedName name="CRERNHCPTET__C10685__RRDANN0\_________">'Suivi_affectations'!$D$7</definedName>
    <definedName name="CRERNHCPTET__C10686__RRDANN0\_________">'Suivi_affectations'!$D$8</definedName>
    <definedName name="CRERNHCPTET__C10687__RRDANN0\_________">'Suivi_affectations'!$D$9</definedName>
    <definedName name="CRERNHCPTET__C11510__RRDANN0\_________">'Suivi_affectations'!$D$10</definedName>
    <definedName name="CRERNHCPTET__C11511__RRDANN0\_________">'Suivi_affectations'!$D$11</definedName>
    <definedName name="CRERNHCPTET__C11519__RRDANN0\_________">'Suivi_affectations'!$D$12</definedName>
    <definedName name="CRERNHCPTET__C1161___RRDANN0\_________">'Suivi_affectations'!$D$13</definedName>
    <definedName name="CRERNHCPTET__C1162___RRDANN0\_________">'Suivi_affectations'!$D$14</definedName>
    <definedName name="CRERNHCPTET__C1163___RRDANN0\_________">'Suivi_affectations'!$D$15</definedName>
    <definedName name="CRERNHCPTET__C1168___RRDANN0\_________">'Suivi_affectations'!$D$16</definedName>
    <definedName name="CRERNHCPTET__DEFREPRIPRDANN0\FINESS_ET">'CRP NON SOUMIS EQUIL'!$E$176</definedName>
    <definedName name="CRERNHCPTET__DEFREPRIPRDANN0\Id_CR_SF_">'CRA_SF'!$E$176</definedName>
    <definedName name="CRERNHCPTET__DEFREPRIRRDANM1\FINESS_ET">'CRP NON SOUMIS EQUIL'!$D$176</definedName>
    <definedName name="CRERNHCPTET__DEFREPRIRRDANM1\Id_CR_SF_">'CRA_SF'!$D$176</definedName>
    <definedName name="CRERNHCPTET__DEFREPRIRRDANN0\FINESS_ET">'CRP NON SOUMIS EQUIL'!$H$176</definedName>
    <definedName name="CRERNHCPTET__DEFREPRIRRDANN0\Id_CR_SF_">'CRA_SF'!$H$176</definedName>
    <definedName name="CRERNHCPTET__DEFREPRIVDMANN0\FINESS_ET">'CRP NON SOUMIS EQUIL'!$F$176</definedName>
    <definedName name="CRERNHCPTET__DEFREPRIVDMANN0\Id_CR_SF_">'CRA_SF'!$F$176</definedName>
    <definedName name="CRERNHCPTET__EXCREPRIPRDANN0\FINESS_ET">'CRP NON SOUMIS EQUIL'!$E$177</definedName>
    <definedName name="CRERNHCPTET__EXCREPRIPRDANN0\Id_CR_SF_">'CRA_SF'!$E$177</definedName>
    <definedName name="CRERNHCPTET__EXCREPRIRRDANM1\FINESS_ET">'CRP NON SOUMIS EQUIL'!$D$177</definedName>
    <definedName name="CRERNHCPTET__EXCREPRIRRDANM1\Id_CR_SF_">'CRA_SF'!$D$177</definedName>
    <definedName name="CRERNHCPTET__EXCREPRIRRDANN0\FINESS_ET">'CRP NON SOUMIS EQUIL'!$H$177</definedName>
    <definedName name="CRERNHCPTET__EXCREPRIRRDANN0\Id_CR_SF_">'CRA_SF'!$H$177</definedName>
    <definedName name="CRERNHCPTET__EXCREPRIVDMANN0\FINESS_ET">'CRP NON SOUMIS EQUIL'!$F$177</definedName>
    <definedName name="CRERNHCPTET__EXCREPRIVDMANN0\Id_CR_SF_">'CRA_SF'!$F$177</definedName>
    <definedName name="CRERNHCPTET__R10682__ANTANP1\_________">'Suivi_affectations'!$E$6</definedName>
    <definedName name="CRERNHCPTET__R10685__ANTANP1\_________">'Suivi_affectations'!$E$7</definedName>
    <definedName name="CRERNHCPTET__R10686__ANTANP1\_________">'Suivi_affectations'!$E$8</definedName>
    <definedName name="CRERNHCPTET__R10687__ANTANP1\_________">'Suivi_affectations'!$E$9</definedName>
    <definedName name="CRERNHCPTET__R11510__ANTANP1\_________">'Suivi_affectations'!$E$10</definedName>
    <definedName name="CRERNHCPTET__R11511__ANTANP1\_________">'Suivi_affectations'!$E$11</definedName>
    <definedName name="CRERNHCPTET__R11519__ANTANP1\_________">'Suivi_affectations'!$E$12</definedName>
    <definedName name="CRERNHCPTET__R1161___ANTANP1\_________">'Suivi_affectations'!$E$13</definedName>
    <definedName name="CRERNHCPTET__R1162___ANTANP1\_________">'Suivi_affectations'!$E$14</definedName>
    <definedName name="CRERNHCPTET__R1163___ANTANP1\_________">'Suivi_affectations'!$E$15</definedName>
    <definedName name="CRERNHCPTET__R1168___ANTANP1\_________">'Suivi_affectations'!$E$16</definedName>
    <definedName name="CRERNHIDEN___ADRESSE____ANN0\_________">'Page de garde'!$D$12</definedName>
    <definedName name="CRERNHIDEN___ADRESSE____ANN0\FINESS_ET">'Page de garde'!$D$28</definedName>
    <definedName name="CRERNHIDEN___ADRESSE____ANN0\Id_CR_SF_">'Id_CR_SF'!$D$8</definedName>
    <definedName name="CRERNHIDEN___ANNEEREF___ANN0\_________">'Page de garde'!$D$4</definedName>
    <definedName name="CRERNHIDEN___CAPAAUTO___ANN0\FINESS_ET">'Page de garde'!$H$28</definedName>
    <definedName name="CRERNHIDEN___CAPAAUTO___ANN0\Id_CR_SF_">'Id_CR_SF'!$G$8</definedName>
    <definedName name="CRERNHIDEN___CAPAINST___ANN0\FINESS_ET">'Page de garde'!$I$28</definedName>
    <definedName name="CRERNHIDEN___CAPAINST___ANN0\Id_CR_SF_">'Id_CR_SF'!$H$8</definedName>
    <definedName name="CRERNHIDEN___CATEGORI___ANN0\FINESS_ET">'Page de garde'!$F$28</definedName>
    <definedName name="CRERNHIDEN___CATEGORI___ANN0\Id_CR_SF_">'Id_CR_SF'!$F$8</definedName>
    <definedName name="CRERNHIDEN___CCNT_______ANN0\_________">'Page de garde'!$E$33</definedName>
    <definedName name="CRERNHIDEN___DATEAUTO___ANN0\FINESS_ET">'Page de garde'!$N$28</definedName>
    <definedName name="CRERNHIDEN___DATECPOM___ANN0\_________">'Conversions'!$B$1</definedName>
    <definedName name="CRERNHIDEN___DATEGENE___ANN0\_________">'Conversions'!$B$2</definedName>
    <definedName name="CRERNHIDEN___EDITEURL___ANN0\_________">'Page de garde'!$A$3</definedName>
    <definedName name="CRERNHIDEN___EMAIL______ANN0\_________">'Page de garde'!$D$18</definedName>
    <definedName name="CRERNHIDEN___FAX________ANN0\_________">'Page de garde'!$D$16</definedName>
    <definedName name="CRERNHIDEN___FINESSET___ANN0\FINESS_ET">'Page de garde'!$E$28</definedName>
    <definedName name="CRERNHIDEN___FINESSET___ANN0\Id_CR_SF_">'Id_CR_SF'!$E$8</definedName>
    <definedName name="CRERNHIDEN___FINESSPR___ANN0\_________">'Page de garde'!$E$28</definedName>
    <definedName name="CRERNHIDEN___ID_CR_SF___ANN0\Id_CR_SF_">'Id_CR_SF'!$B$8</definedName>
    <definedName name="CRERNHIDEN___JOUROUV____ANN0\FINESS_ET">'Page de garde'!$J$28</definedName>
    <definedName name="CRERNHIDEN___JOUROUV____ANN0\Id_CR_SF_">'Id_CR_SF'!$I$8</definedName>
    <definedName name="CRERNHIDEN___NFINESS____ANN0\_________">'Page de garde'!$D$6</definedName>
    <definedName name="CRERNHIDEN___NOMETAB____ANN0\FINESS_ET">'Page de garde'!$C$28</definedName>
    <definedName name="CRERNHIDEN___NOMETAB____ANN0\Id_CR_SF_">'Id_CR_SF'!$C$8</definedName>
    <definedName name="CRERNHIDEN___NOMREPRE___ANN0\_________">'Page de garde'!$D$20</definedName>
    <definedName name="CRERNHIDEN___ORGAGEST___ANN0\_________">'Page de garde'!$D$8</definedName>
    <definedName name="CRERNHIDEN___STATUTJU___ANN0\_________">'Page de garde'!$D$10</definedName>
    <definedName name="CRERNHIDEN___TEL________ANN0\_________">'Page de garde'!$D$14</definedName>
    <definedName name="CRERNHIDEN___VERSION____ANN0\_________">'Page de garde'!$A$1</definedName>
    <definedName name="CRERNHIDEN___VERSIONL___ANN0\_________">'Page de garde'!$A$2</definedName>
    <definedName name="RepereConso">'Conso'!$C:$C</definedName>
    <definedName name="RepereCRP">'Synthèse CR'!$5:$17</definedName>
    <definedName name="RepereCRP_FISF">'Synthèse CR'!$21:$35</definedName>
    <definedName name="RepereEHPAD_FinessET">'Affectation_Resultats'!$E:$F</definedName>
    <definedName name="RepereEHPAD_ID_CR_SF">'Affectation_Resultats'!$H:$I</definedName>
    <definedName name="RepereESSMS_FinessET">'Affectation_Resultats'!$G:$G</definedName>
    <definedName name="RepereESSMS_ID_CR_SF">'Affectation_Resultats'!$J:$J</definedName>
    <definedName name="RepereProchain">'Synthèse CR'!$A$21</definedName>
    <definedName name="RepereProchainConso">'Conso'!$D$1</definedName>
    <definedName name="RepereTotalResultat">'Affectation_Resultats'!$K:$K</definedName>
    <definedName name="statut">'Liste'!$A$2:$A$4</definedName>
    <definedName name="_xlnm.Print_Area" localSheetId="13">'Affectation_Resultats'!$B$2:$E$32</definedName>
    <definedName name="_xlnm.Print_Area" localSheetId="9">'CRA_SF'!$B$1:$J$190</definedName>
    <definedName name="_xlnm.Print_Area" localSheetId="8">'CRP NON SOUMIS EQUIL'!$B$1:$J$190</definedName>
    <definedName name="_xlnm.Print_Area" localSheetId="11">'ERRD synthétique'!$B$2:$G$25</definedName>
    <definedName name="_xlnm.Print_Area" localSheetId="7">'Sommaire'!$A$1:$C$20</definedName>
    <definedName name="_xlnm.Print_Area" localSheetId="10">'Synthèse CR'!$B$2:$G$35</definedName>
    <definedName name="_xlnm.Print_Area" localSheetId="12">'Tableau_Rcc'!$B$2:$K$36</definedName>
  </definedNames>
  <calcPr fullCalcOnLoad="1"/>
</workbook>
</file>

<file path=xl/sharedStrings.xml><?xml version="1.0" encoding="utf-8"?>
<sst xmlns="http://schemas.openxmlformats.org/spreadsheetml/2006/main" count="894" uniqueCount="432">
  <si>
    <t>Total</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</si>
  <si>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</si>
  <si>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</si>
  <si>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</si>
  <si>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</si>
  <si>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</si>
  <si>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</si>
  <si>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</si>
  <si>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</si>
  <si>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</si>
  <si>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</si>
  <si>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</si>
  <si>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</si>
  <si>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</si>
  <si>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</si>
  <si>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</si>
  <si>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</si>
  <si>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</si>
  <si>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</si>
  <si>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</si>
  <si>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</si>
  <si>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</si>
  <si>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</si>
  <si>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</si>
  <si>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</si>
  <si>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</si>
  <si>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</si>
  <si>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</si>
  <si>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</si>
  <si>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</si>
  <si>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</si>
  <si>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</si>
  <si>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</si>
  <si>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</si>
  <si>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</si>
  <si>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</si>
  <si>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</si>
  <si>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</si>
  <si>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</si>
  <si>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</si>
  <si>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</si>
  <si>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</si>
  <si>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</si>
  <si>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</si>
  <si>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</si>
  <si>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</si>
  <si>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</si>
  <si>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</si>
  <si>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</si>
  <si>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</si>
  <si>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</si>
  <si>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</si>
  <si>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</si>
  <si>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</si>
  <si>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</si>
  <si>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</si>
  <si>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</si>
  <si>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des EHPAD - Secteur des personnes âgées</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</si>
  <si>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</si>
  <si>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</si>
  <si>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</si>
  <si>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</si>
  <si>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</si>
  <si>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</si>
  <si>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</si>
  <si>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</si>
  <si>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</si>
  <si>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</si>
  <si>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</si>
  <si>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</si>
  <si>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</si>
  <si>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</si>
  <si>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</si>
  <si>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</si>
  <si>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</si>
  <si>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AUTRES PRODUITS</t>
  </si>
  <si>
    <t>Reprises sur dépréciations et provisions (à inscrire dans les produits financiers)</t>
  </si>
  <si>
    <t>Reprises sur dépréciations et provisions (à inscrire dans les produits exceptionnels)</t>
  </si>
  <si>
    <t>Transferts de charges</t>
  </si>
  <si>
    <t>6459/ 69/79</t>
  </si>
  <si>
    <t>Produits</t>
  </si>
  <si>
    <t>Achats et variation de stocks</t>
  </si>
  <si>
    <t>Transports de biens, d'usagers et transports collectifs du personnel</t>
  </si>
  <si>
    <t>Locations</t>
  </si>
  <si>
    <t>Entretien et réparations</t>
  </si>
  <si>
    <t>Catégorie</t>
  </si>
  <si>
    <t>Date d'autorisation</t>
  </si>
  <si>
    <t>Capacité autorisée</t>
  </si>
  <si>
    <t>Capacité installée</t>
  </si>
  <si>
    <t>Adresses</t>
  </si>
  <si>
    <t>Amplitude d'ouverture sur l'année (en jours)</t>
  </si>
  <si>
    <t>…</t>
  </si>
  <si>
    <t>Montant</t>
  </si>
  <si>
    <t>Page  à</t>
  </si>
  <si>
    <t>Page</t>
  </si>
  <si>
    <t>Documents</t>
  </si>
  <si>
    <t>Identification de l'onglet</t>
  </si>
  <si>
    <t>Pagination</t>
  </si>
  <si>
    <t>Tableau_Rcc</t>
  </si>
  <si>
    <t>N° de compte</t>
  </si>
  <si>
    <t>Libellé</t>
  </si>
  <si>
    <t>Clé de répartition
(nature)</t>
  </si>
  <si>
    <t>TOTAL DES CHARGES</t>
  </si>
  <si>
    <t>TOTAL DES PRODUITS</t>
  </si>
  <si>
    <t>Produits des cessions d'éléments d'actif</t>
  </si>
  <si>
    <t>Dotations aux amortissements, aux dépréciations et aux provisions</t>
  </si>
  <si>
    <t>SOUS-TOTAL 1</t>
  </si>
  <si>
    <t>SOUS-TOTAL 2</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</si>
  <si>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</si>
  <si>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</si>
  <si>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</si>
  <si>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</si>
  <si>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Sommaire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</si>
  <si>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</si>
  <si>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</si>
  <si>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</si>
  <si>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</si>
  <si>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CRP</t>
  </si>
  <si>
    <t>CRA_1</t>
  </si>
  <si>
    <t>CRA_2</t>
  </si>
  <si>
    <t>CRA_...</t>
  </si>
  <si>
    <t>Comptes de résultat (CR)</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</si>
  <si>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</si>
  <si>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</si>
  <si>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</si>
  <si>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</si>
  <si>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</si>
  <si>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</si>
  <si>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</si>
  <si>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</si>
  <si>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</si>
  <si>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</si>
  <si>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</si>
  <si>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</si>
  <si>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Budget exercice N (dépendance et soins)</t>
  </si>
  <si>
    <t>Réalisé  Exercice N (dépendance et soins)</t>
  </si>
  <si>
    <t xml:space="preserve">DEFICIT </t>
  </si>
  <si>
    <t>TOTAL EQUILIBRE DU COMPTE DE RESULTAT PRINCIPAL/ANNEXE</t>
  </si>
  <si>
    <t xml:space="preserve">EXCEDENT </t>
  </si>
  <si>
    <t>Synthèse des comptes de résultat</t>
  </si>
  <si>
    <t>RESULTAT COMPTABLE  EXCEDENTAIRE</t>
  </si>
  <si>
    <t>RESULTAT COMPTABLE  DEFICITAIRE</t>
  </si>
  <si>
    <t>Cadre ERRD synthétique</t>
  </si>
  <si>
    <t>IMPACT DES COMPTES DE RESULTAT SUR LA CAPACITE D'AUTOFINANCEMENT PREVISIONNELLE DE L'ENTITE</t>
  </si>
  <si>
    <t>CRA 1</t>
  </si>
  <si>
    <t>CRA…</t>
  </si>
  <si>
    <t>Compte</t>
  </si>
  <si>
    <t>Résultat comptable de l'exercice = classe 6 - classe 7</t>
  </si>
  <si>
    <t>Excédent</t>
  </si>
  <si>
    <t>Déficit</t>
  </si>
  <si>
    <t>Reprise des résultats des exercices antérieurs</t>
  </si>
  <si>
    <t>Excédents affectés à la réduction des charges d'exploitation</t>
  </si>
  <si>
    <t>Excédents affectés au financement des mesures d'exploitation</t>
  </si>
  <si>
    <t>Report à nouveau déficitaire</t>
  </si>
  <si>
    <t>Reprise sur la réserve de compensation des déficits</t>
  </si>
  <si>
    <t>Compensation des déficits d'exploitation</t>
  </si>
  <si>
    <t>Reprise sur les excédents affectés à la compensation des charges d'amortissement</t>
  </si>
  <si>
    <t>Compensation des charges d’amortissement</t>
  </si>
  <si>
    <t>Amortissements comptables excédentaires différés</t>
  </si>
  <si>
    <t>Dépenses pour congés payés</t>
  </si>
  <si>
    <t>Autres dépenses non opposables aux tiers financeurs</t>
  </si>
  <si>
    <t>RESULTAT A AFFECTER (précédé du signe "-" pour un déficit)</t>
  </si>
  <si>
    <t>Affectation du résultat administratif</t>
  </si>
  <si>
    <t>Réserves</t>
  </si>
  <si>
    <t>Excédents affectés à l’investissement</t>
  </si>
  <si>
    <t>Excédents affectés à la couverture du besoin en fonds de roulement (réserve de trésorerie)</t>
  </si>
  <si>
    <t>Report à nouveau</t>
  </si>
  <si>
    <t xml:space="preserve">Autres droits acquis par les salariés non provisionnés </t>
  </si>
  <si>
    <t>(Tableau à dimensionner en fonction du nombre d'établissements)</t>
  </si>
  <si>
    <t>10687 (1)</t>
  </si>
  <si>
    <t>10682 (1)</t>
  </si>
  <si>
    <t>10685 (1)</t>
  </si>
  <si>
    <t>Présentation des produits des sections dépendance et soins</t>
  </si>
  <si>
    <t>Dont prestations de blanchissage à l'extérieur</t>
  </si>
  <si>
    <t>Dont prestations d'alimentation à l'extérieur</t>
  </si>
  <si>
    <t>Dont prestations de nettoyage à l'extérieur</t>
  </si>
  <si>
    <t>Dont prestations d'informatique à l'extérieur</t>
  </si>
  <si>
    <t>Dont produits à la charge de l'assurance maladie</t>
  </si>
  <si>
    <t>Dont produits à la charge du département</t>
  </si>
  <si>
    <t>Dont produits à la charge de l'usager</t>
  </si>
  <si>
    <t>COMPTE DE RESULTAT PRINCIPAL NON SOUMIS A EQUILIBRE STRICT (REALISATIONS EXERCICE N)</t>
  </si>
  <si>
    <t>PREVUES</t>
  </si>
  <si>
    <t>REALISEES</t>
  </si>
  <si>
    <t>PREVUS</t>
  </si>
  <si>
    <t>REALISES</t>
  </si>
  <si>
    <t>TOTAL EQUILIBRE DU COMPTE DE RESULTAT</t>
  </si>
  <si>
    <t>COMPTE DE RESULTAT  ANNEXE - ESMS NON SOUMIS A EQUILIBRE STRICT (REALISATIONS EXERCICE N)</t>
  </si>
  <si>
    <t>CHARGES DES SECTIONS SOINS ET DEPENDANCE</t>
  </si>
  <si>
    <t>PRODUITS DES SECTIONS SOINS ET DEPENDANCE</t>
  </si>
  <si>
    <t>TOTAL EQUILIBRE DES COMPTES DE RESULTAT</t>
  </si>
  <si>
    <t>PREVU</t>
  </si>
  <si>
    <t>REALISE</t>
  </si>
  <si>
    <t>RESULTAT COMPTABLE  (EXCEDENT)</t>
  </si>
  <si>
    <t>RESULTAT COMPTABLE  (DEFICIT)</t>
  </si>
  <si>
    <t>Report des ressources non utilisées des exercices antérieurs</t>
  </si>
  <si>
    <t>Engagements à réaliser sur ressources affectées</t>
  </si>
  <si>
    <t>Autres produits exceptionnels - sauf 7781</t>
  </si>
  <si>
    <t>Diminution de l'excédent comptable résultant du transfert vers un autre établissement</t>
  </si>
  <si>
    <t>Augmentation du résultat comptable résultant du transfert d'un autre établissement</t>
  </si>
  <si>
    <t>Excédent affecté en report à nouveau excédentaire</t>
  </si>
  <si>
    <t>Contribution versée au groupement hospitalier de territoire</t>
  </si>
  <si>
    <t>Quote-part d'éléments du fonds associatif virée au compte de résultat</t>
  </si>
  <si>
    <t>Montant des quotes-parts des opérations faites en commun</t>
  </si>
  <si>
    <t>Dotations aux provisions d'exploitation</t>
  </si>
  <si>
    <t>Quotes-parts des subventions d'investissement virées au résultat de l'exercice</t>
  </si>
  <si>
    <t>Quotes-parts des subventions et fonds associatifs virées au résultat</t>
  </si>
  <si>
    <t>Reprises sur amortissements, dépréciations et provisions</t>
  </si>
  <si>
    <t>Lisez-moi du cadre "ERRD simplifié"</t>
  </si>
  <si>
    <t>Dont produits à la charge d'autres financeurs</t>
  </si>
  <si>
    <t>Apport à la CAF en pourcentage des produits</t>
  </si>
  <si>
    <t>Prélèvement sur la CAF en pourcentage des produits</t>
  </si>
  <si>
    <t>Affectation_Resultats</t>
  </si>
  <si>
    <t>statut</t>
  </si>
  <si>
    <t>categorie</t>
  </si>
  <si>
    <t>Convention collective</t>
  </si>
  <si>
    <t>AJA</t>
  </si>
  <si>
    <t>EHPAD</t>
  </si>
  <si>
    <t>Raison sociale :</t>
  </si>
  <si>
    <t>FINESS ET :</t>
  </si>
  <si>
    <t>ACHATS</t>
  </si>
  <si>
    <r>
      <t>GROUPE I :</t>
    </r>
    <r>
      <rPr>
        <b/>
        <sz val="10"/>
        <rFont val="Arial"/>
        <family val="2"/>
      </rPr>
      <t xml:space="preserve"> CHARGES AFFERENTES A L'EXPLOITATION COURANTE</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</si>
  <si>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</si>
  <si>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</si>
  <si>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</si>
  <si>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</si>
  <si>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</si>
  <si>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 xml:space="preserve">Présentation des charges des sections dépendance et soins : </t>
  </si>
  <si>
    <t>Remboursements sur rémunérations du personnel médical</t>
  </si>
  <si>
    <r>
      <rPr>
        <b/>
        <sz val="10"/>
        <color indexed="8"/>
        <rFont val="Arial"/>
        <family val="2"/>
      </rPr>
      <t>Groupe I :</t>
    </r>
    <r>
      <rPr>
        <sz val="10"/>
        <color indexed="8"/>
        <rFont val="Arial"/>
        <family val="2"/>
      </rPr>
      <t xml:space="preserve"> charges afférentes à l'exploitation courante</t>
    </r>
  </si>
  <si>
    <r>
      <rPr>
        <b/>
        <sz val="10"/>
        <color indexed="8"/>
        <rFont val="Arial"/>
        <family val="2"/>
      </rPr>
      <t xml:space="preserve">Groupe I </t>
    </r>
    <r>
      <rPr>
        <sz val="10"/>
        <color indexed="8"/>
        <rFont val="Arial"/>
        <family val="2"/>
      </rPr>
      <t>: produits de la tarification</t>
    </r>
  </si>
  <si>
    <r>
      <rPr>
        <b/>
        <sz val="10"/>
        <color indexed="8"/>
        <rFont val="Arial"/>
        <family val="2"/>
      </rPr>
      <t>Groupe II :</t>
    </r>
    <r>
      <rPr>
        <sz val="10"/>
        <color indexed="8"/>
        <rFont val="Arial"/>
        <family val="2"/>
      </rPr>
      <t xml:space="preserve"> charges afférentes au personnel</t>
    </r>
  </si>
  <si>
    <r>
      <rPr>
        <b/>
        <sz val="10"/>
        <color indexed="8"/>
        <rFont val="Arial"/>
        <family val="2"/>
      </rPr>
      <t>Groupe II :</t>
    </r>
    <r>
      <rPr>
        <sz val="10"/>
        <color indexed="8"/>
        <rFont val="Arial"/>
        <family val="2"/>
      </rPr>
      <t xml:space="preserve"> autres produits relatifs à l'exploitation</t>
    </r>
  </si>
  <si>
    <r>
      <rPr>
        <b/>
        <sz val="10"/>
        <color indexed="8"/>
        <rFont val="Arial"/>
        <family val="2"/>
      </rPr>
      <t>Groupe III :</t>
    </r>
    <r>
      <rPr>
        <sz val="10"/>
        <color indexed="8"/>
        <rFont val="Arial"/>
        <family val="2"/>
      </rPr>
      <t xml:space="preserve"> charges afférentes à la structure</t>
    </r>
  </si>
  <si>
    <r>
      <rPr>
        <b/>
        <sz val="10"/>
        <color indexed="8"/>
        <rFont val="Arial"/>
        <family val="2"/>
      </rPr>
      <t xml:space="preserve">Groupe III </t>
    </r>
    <r>
      <rPr>
        <sz val="10"/>
        <color indexed="8"/>
        <rFont val="Arial"/>
        <family val="2"/>
      </rPr>
      <t>: produits financiers, produits exceptionnels et produits non encaissables</t>
    </r>
  </si>
  <si>
    <t>Dépendance</t>
  </si>
  <si>
    <t>EHPAD …</t>
  </si>
  <si>
    <t>Autre ESSMS …</t>
  </si>
  <si>
    <t>120 ou 129
ou 12</t>
  </si>
  <si>
    <t>11510 ou 110</t>
  </si>
  <si>
    <t>11511 ou 111</t>
  </si>
  <si>
    <t>11519 ou 119</t>
  </si>
  <si>
    <t>11510/11511 ou 110</t>
  </si>
  <si>
    <t xml:space="preserve">N° Identifiant : </t>
  </si>
  <si>
    <t>%</t>
  </si>
  <si>
    <t>CHARGES DES SECTIONS 
SOINS ET DEPENDANCE</t>
  </si>
  <si>
    <t>Soins</t>
  </si>
  <si>
    <t>Détermination et affectation des résultats</t>
  </si>
  <si>
    <t>Résultat administratif ou corrigé</t>
  </si>
  <si>
    <t xml:space="preserve">Réalisations Exercice N-1 </t>
  </si>
  <si>
    <t>Résultats antérieurs repris dans le cadre de la tarification (déficits)</t>
  </si>
  <si>
    <t>Résultats antérieurs repris dans le cadre de la tarification (excédents)</t>
  </si>
  <si>
    <t>FINESS de rattachement :</t>
  </si>
  <si>
    <t xml:space="preserve">Récapitulatif des aides contextuelles </t>
  </si>
  <si>
    <t>N° FINESS (entité juridique)</t>
  </si>
  <si>
    <t xml:space="preserve">Lorsque l'ERRD est établi par une société commerciale pour le compte d'une autre société contrôlée, indiquer le n° FINESS qui a été sélectionné pour déposer le fichier sur la plateforme. </t>
  </si>
  <si>
    <t>Première ligne du tableau de la page de garde</t>
  </si>
  <si>
    <t>Saisir les informations du compte de résultat principal (CRP). Dans l'attente de la signature du CPOM, il peut s'agir du compte de résultat de l'établissement le plus ancien ou celui dont les dépenses d'exploitation sont les plus importantes. Ce choix peut être modifié lors de la signature du CPOM.</t>
  </si>
  <si>
    <t xml:space="preserve">Deuxième ligne et lignes suivantes du tableau de la page de garde </t>
  </si>
  <si>
    <t>A partir de la 2ème ligne du tableau, il convient de saisir les informations des comptes de résultat annexes (CRA). Une ligne par CRA est à saisir.</t>
  </si>
  <si>
    <t>Icônes du tableau de la page de garde</t>
  </si>
  <si>
    <t xml:space="preserve">: crée les onglets correspondants selon le procédé décrit dans le "LISEZ-MOI". </t>
  </si>
  <si>
    <t xml:space="preserve">: modifie une saisie de n° FINESS Etablissement déjà enregistrée. Placez-vous sur la ligne dont la modification est souhaitée dans la colonne "Etablissements et services", puis cliquez sur l'icône.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</si>
  <si>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</si>
  <si>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</si>
  <si>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</si>
  <si>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</si>
  <si>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Donner un titre explicite: par exemple nom du site et structure de rattachement</t>
  </si>
  <si>
    <t>N° FINESS de rattachement</t>
  </si>
  <si>
    <t xml:space="preserve">Saisir le n° FINESS de l'établissement: service/activité auquel le budget est adossé (ESAT, AJ, etc.) </t>
  </si>
  <si>
    <t>Budget exercice N</t>
  </si>
  <si>
    <t xml:space="preserve">Budget initial : saisir dans cette colonne l'EPRD initial validé (1er EPRD transmis et validé sur la plateforme de collecte des EPRD). </t>
  </si>
  <si>
    <t>Org. privé commer.</t>
  </si>
  <si>
    <t>Org. privé non lucr.</t>
  </si>
  <si>
    <t>Identification des activités sans numéro FINESS</t>
  </si>
  <si>
    <t>Liste des établissements, services et activités sans FINESS Etablissement relevant du périmètre de l'ERRD</t>
  </si>
  <si>
    <t>Adresse</t>
  </si>
  <si>
    <t>Affectation de résultats inter-établissements ou services</t>
  </si>
  <si>
    <t>Indiquer ici les affectation des résultats des établissements et services inclus dans le périmètre du CPOM et mentionnés au 1 du II du R. 314-222 du CASF</t>
  </si>
  <si>
    <t>1ère ligne : diminution du solde du compte 12 Résultat de l'exercice résultant du transfert vers un autre établissement</t>
  </si>
  <si>
    <t>2ème ligne : augmentation du solde du compte 12 Résultat de l'exercice résultant du transfert d'un autre établissement</t>
  </si>
  <si>
    <t>Le déficit est couvert en priorité par le compte de RAN excédentaire. La réserve de compensation peut être reprise uniquement si le compte de RAN excédentaire est soldé.</t>
  </si>
  <si>
    <t>Dépenses non opposables aux tiers financeurs</t>
  </si>
  <si>
    <t xml:space="preserve">Cette rubrique concerne uniquement les établissements et services soumis à l'équlibre strict. Pour les autres ESSMS, ces dépenses sont à prendre en compte directement dans la fixation du tarif de l'exercice N ou N+1. </t>
  </si>
  <si>
    <t>Résultat à affecter</t>
  </si>
  <si>
    <t xml:space="preserve">Indiquer le n° FINESS de l'organisme gestionnaire en tant que personnalité morale. Il doit correspondre au N° FINESS EJ du dossier de dépôt sur la plateforme de collecte des ERRD. </t>
  </si>
  <si>
    <t xml:space="preserve">La notion "Résultat administratif ou corrigé" fait référence à l'ancien cadre budgétaire. Pour les ESSMS inclus dans le périmètre du CPOM, il n'y a plus de "correction" de résultat, de sorte que le résultat à affecter correspond au résultat comptable, après prise en compte le cas échéant des affectations inter-établissements/services et des mouvements des comptes de réserves ou de report à nouveau (c/11 et c/106). </t>
  </si>
  <si>
    <t>Synthèse CR</t>
  </si>
  <si>
    <t>ERRD synthétique</t>
  </si>
  <si>
    <t>: supprime un CRA du tableau (dans la colonne C "Etablissement ou service", sélectionnez la ligne à supprimer puis cliquez sur "-").</t>
  </si>
  <si>
    <t>Dénomination du CR sans Finess :</t>
  </si>
  <si>
    <t xml:space="preserve">Ils doivent nécessairement relever du FINESS de l'entité juridique (sauf cas particulier des sociétés commerciales contrôlées). </t>
  </si>
  <si>
    <t>S'il n'existe pas de structure d'adossement, saisir le n° FINESS Etablissement de votre choix (parmi ceux gérés par l'entité juridique) ou bien le n° FINESS de l'entité juridique, afin de le rattacher à une structure identifiée au sein du périmètre. Il est préconisé de ne pas changer le n° FINESS de rattachement d'une année sur l'autre.</t>
  </si>
  <si>
    <t>Annexe 10 : Cadre normalisé de présentation de l'Etat Réalisé des Recettes et des Dépenses (ERRD) des établissements relevant des articles L. 342-1 à L. 342-6 du Code de l'action sociale et des familles</t>
  </si>
  <si>
    <t>Autres</t>
  </si>
  <si>
    <t>Accueil de jour adossé</t>
  </si>
  <si>
    <t>categorie_Id_CR_SF</t>
  </si>
  <si>
    <t>Date dernière autorisation</t>
  </si>
  <si>
    <t xml:space="preserve">Date de génération du fichier </t>
  </si>
  <si>
    <t>Conso</t>
  </si>
  <si>
    <t>Réalisé</t>
  </si>
  <si>
    <t>Prévu</t>
  </si>
  <si>
    <t>FINESS ET</t>
  </si>
  <si>
    <t>Raison sociale</t>
  </si>
  <si>
    <t>Mouvements débiteurs et créditeurs de l'exercice compte 116 : dépenses non opposables aux tiers financeurs</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</si>
  <si>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</si>
  <si>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</si>
  <si>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</si>
  <si>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</si>
  <si>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</si>
  <si>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</si>
  <si>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</si>
  <si>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</si>
  <si>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</si>
  <si>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</si>
  <si>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r>
      <rPr>
        <b/>
        <sz val="10"/>
        <rFont val="Arial"/>
        <family val="2"/>
      </rPr>
      <t>Groupe I :</t>
    </r>
    <r>
      <rPr>
        <sz val="10"/>
        <rFont val="Arial"/>
        <family val="2"/>
      </rPr>
      <t xml:space="preserve"> charges afférentes à l'exploitation courante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</si>
  <si>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</si>
  <si>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charges afférentes au personnel</t>
    </r>
  </si>
  <si>
    <r>
      <rPr>
        <b/>
        <sz val="10"/>
        <rFont val="Arial"/>
        <family val="2"/>
      </rPr>
      <t>Groupe II :</t>
    </r>
    <r>
      <rPr>
        <sz val="10"/>
        <rFont val="Arial"/>
        <family val="2"/>
      </rPr>
      <t xml:space="preserve"> autres produits relatifs à l'exploitation</t>
    </r>
  </si>
  <si>
    <r>
      <rPr>
        <b/>
        <sz val="10"/>
        <rFont val="Arial"/>
        <family val="2"/>
      </rPr>
      <t>Groupe III :</t>
    </r>
    <r>
      <rPr>
        <sz val="10"/>
        <rFont val="Arial"/>
        <family val="2"/>
      </rPr>
      <t xml:space="preserve"> charges afférentes à la structure</t>
    </r>
  </si>
  <si>
    <r>
      <rPr>
        <b/>
        <sz val="10"/>
        <rFont val="Arial"/>
        <family val="2"/>
      </rPr>
      <t xml:space="preserve">Groupe III </t>
    </r>
    <r>
      <rPr>
        <sz val="10"/>
        <rFont val="Arial"/>
        <family val="2"/>
      </rPr>
      <t>: produits financiers, produits exceptionnels et produits non encaissables</t>
    </r>
  </si>
  <si>
    <t>Etablissements relevant du périmètre de l'ERRD</t>
  </si>
  <si>
    <t>Etablissements</t>
  </si>
  <si>
    <t>Identifiant (*)</t>
  </si>
  <si>
    <t>Etablissement 1 budget principal (CRP)</t>
  </si>
  <si>
    <t>Etablissement 2 (CRA 1)</t>
  </si>
  <si>
    <t>Détermination et affectation des résultats (soins + dépendance pour les EHPAD)</t>
  </si>
  <si>
    <t>Suivi de l' affectation des résultats sur le périmètre de l'ERRD simplifié (soins + dépendance pour les EHPAD)</t>
  </si>
  <si>
    <t>Suivi_Affectation_Resultats</t>
  </si>
  <si>
    <t>COMPTES DE RESULTAT CONSOLIDES (CRP + CRA) - Année N</t>
  </si>
  <si>
    <t>IMPACT DES COMPTES DE RESULTAT SUR LA CAPACITE D'AUTOFINANCEMENT PREVISIONNELLE DE L'ENTITE - Année N</t>
  </si>
  <si>
    <t>Préconisation de remplissage : la somme des budgets (2) + (3) devrait être égale à (1)</t>
  </si>
  <si>
    <t>Quote-part des frais de siège</t>
  </si>
  <si>
    <t>Quotes-parts Autres opérations faites en commun</t>
  </si>
  <si>
    <t>Affectation de résultats des établissements et services inclus dans le périmètre du CPOM (comptes de résultats mentionnés au 1° du II de l'article R. 314-222 du CASF)</t>
  </si>
  <si>
    <t>(1) : Hors établissements mentionnés à l'article R. 314-244 du CASF</t>
  </si>
  <si>
    <t>Suivi de l'affectations des résultats sur le périmètre de l'ERRD simplifié (soins + dépendance pour les EHPAD)</t>
  </si>
  <si>
    <t>Solde du compte au 31 décembre N (incluant l'affectation des résultats N-1)</t>
  </si>
  <si>
    <t>Mouvements au titre de l'année N (affectés en N+1)</t>
  </si>
  <si>
    <t>Solde du compte au 31 décembre N+1 (incluant l'affectation des résultats N)</t>
  </si>
  <si>
    <t>(1): Hors établissements mentionnés à l'article R. 314-244 du CASF</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</si>
  <si>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</si>
  <si>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</si>
  <si>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 Veuillez saisir un identifiant de votre choix comprenant 6 caractères (sans caractères spéciaux, tirets, accents, etc.).</t>
  </si>
  <si>
    <t>Etablissement 3 (CRA 2)</t>
  </si>
  <si>
    <t>Etablissement ... (CRA ... )</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</si>
  <si>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</si>
  <si>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</si>
  <si>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</si>
  <si>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</si>
  <si>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</si>
  <si>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</si>
  <si>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</si>
  <si>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</si>
  <si>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</si>
  <si>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</si>
  <si>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</si>
  <si>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</si>
  <si>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Compte de résultat  annexe (CRA) - Activité sans FINESS</t>
  </si>
  <si>
    <t>Présentation des charges</t>
  </si>
  <si>
    <t>Réalisé  Exercice N</t>
  </si>
  <si>
    <t>Présentation des produits</t>
  </si>
  <si>
    <t>Tous les CR_SF sont pris en compte dans les calculs globaux (CAF, FDR etc.). Veillez à bien établir le CR de l'établissement d'adossement sans les charges relatives au CR_SF rattaché.</t>
  </si>
  <si>
    <t>Montant total du compte (1)</t>
  </si>
  <si>
    <t>Activités/ESSMS relevant du périmètre du CPOM (2)</t>
  </si>
  <si>
    <t>Budgets hors périmètre du CPOM (synthèse) (3)</t>
  </si>
  <si>
    <t>Synthèse des CR</t>
  </si>
  <si>
    <t>Compte de résultat principal/annexe non soumis à l'obligation d'équilibre</t>
  </si>
  <si>
    <r>
      <t xml:space="preserve">Ce cadre correspond à l'état réalisé des recettes et des dépenses (ERRD) simplifié prévu à l'article R. 314-233 du CASF et conforme au modèle figurant à l'annexe 10 de l'arrêté du 27 décembre 2016 </t>
    </r>
    <r>
      <rPr>
        <sz val="8"/>
        <color indexed="8"/>
        <rFont val="Arial"/>
        <family val="2"/>
      </rPr>
      <t>(NOR: AFSA1619029A)</t>
    </r>
    <r>
      <rPr>
        <sz val="10"/>
        <color indexed="8"/>
        <rFont val="Arial"/>
        <family val="2"/>
      </rPr>
      <t xml:space="preserve">. </t>
    </r>
  </si>
  <si>
    <t>A noter : dans un souci d'adaptation permanente aux pratiques, des modifications ont été apportées aux cadres tels qu'ils figurent dans l'arrêté précité. Des différences apparaissent donc, de manière à en faciliter le remplissage et l'instruction, dans l'attente de la parution d'un nouvel arrêté à venir.</t>
  </si>
  <si>
    <t xml:space="preserve">I.- Quels sont les organismes gestionnaires (OG) concernés par ce cadre ? </t>
  </si>
  <si>
    <t xml:space="preserve">=&gt; les OG privés, qui gèrent, à titre exclusif ou non, des EHPAD* sans section hébergement administrée (tarifs non fixés par le Conseil Départemental) ; </t>
  </si>
  <si>
    <t xml:space="preserve">=&gt; les OG privés qui gèrent, à titre exclusif ou non, des accueils de jours autonomes (AJA) sans tarif hébergement administré compris dans le périmètre d'un CPOM "PH-SSIAD-AJA" (article L. 313-12-2 du CASF) signé avant le 1er janvier 2018. </t>
  </si>
  <si>
    <r>
      <rPr>
        <sz val="9"/>
        <rFont val="Arial"/>
        <family val="2"/>
      </rPr>
      <t>*</t>
    </r>
    <r>
      <rPr>
        <sz val="6.5"/>
        <rFont val="Arial"/>
        <family val="2"/>
      </rPr>
      <t xml:space="preserve"> Dont les PUV</t>
    </r>
  </si>
  <si>
    <t xml:space="preserve">II.- Quel périmètre de l'ERRD ? </t>
  </si>
  <si>
    <t>Le périmètre de l'ERRD N est identique à celui de l'EPRD N. Si un CPOM récent a modifié le périmètre de l'EPRD depuis le dernier dépôt, ce nouveau périmètre entre en application pour l'ERRD de l'exercice suivant la signature du CPOM.</t>
  </si>
  <si>
    <t>=&gt; OG privés non lucratifs = périmètre CPOM ou ensemble des établissements et services relevant du ressort territorial du contrat</t>
  </si>
  <si>
    <t>=&gt; OG privés commerciaux = périmètre CPOM</t>
  </si>
  <si>
    <r>
      <t xml:space="preserve">Cas des OG privés qui gèrent </t>
    </r>
    <r>
      <rPr>
        <b/>
        <sz val="10"/>
        <rFont val="Arial"/>
        <family val="2"/>
      </rPr>
      <t>à la fois des EHPAD et/ou AJA avec et sans tarif hébergement administré</t>
    </r>
    <r>
      <rPr>
        <sz val="10"/>
        <rFont val="Arial"/>
        <family val="2"/>
      </rPr>
      <t xml:space="preserve"> par l'AT : </t>
    </r>
  </si>
  <si>
    <t xml:space="preserve">L'OG peut, avec l'accord de l'AT, établir un cadre ERRD complet unique regroupant l'ensemble de ces établissements. A défaut, il doit déposer un cadre complet pour le périmètre de ses EHPAD avec section hébergement administrée et un cadre simplifié regroupant ses autres établissements (même si un CPOM commun a été signé). </t>
  </si>
  <si>
    <r>
      <t xml:space="preserve">Cas des OG privés qui gèrent </t>
    </r>
    <r>
      <rPr>
        <b/>
        <sz val="10"/>
        <rFont val="Arial"/>
        <family val="2"/>
      </rPr>
      <t>à la fois des ESMS relevant du champ des personnes handicapées et des EHPAD et/ou AJA sans section hébergement administré</t>
    </r>
    <r>
      <rPr>
        <sz val="10"/>
        <rFont val="Arial"/>
        <family val="2"/>
      </rPr>
      <t xml:space="preserve">e : </t>
    </r>
  </si>
  <si>
    <t xml:space="preserve">L'OG peut, avec l'accord de l'AT, établir un cadre ERRD complet unique regroupant l'ensemble de ces établissements. A défaut, il doit déposer un cadre complet pour le périmètre de ses ESMS PH et un cadre simplifié regroupant ses EHPAD et/ou AJA (même si un CPOM commun a été signé). </t>
  </si>
  <si>
    <t>Les CRP inclus dans l'ERRD simplifié sont automatiquement non soumis à l'équilibre strict.</t>
  </si>
  <si>
    <t xml:space="preserve">III.- Fonctionnement du cadre </t>
  </si>
  <si>
    <r>
      <t xml:space="preserve">Ce cadre fonctionne sur la base d'un procédé de création automatique des onglets en remplissant le tableau de page de garde nommé « Etablissements et services relevant du périmètre de l'ERRD » et en cliquant sur l’icône : </t>
    </r>
    <r>
      <rPr>
        <b/>
        <sz val="11"/>
        <color indexed="50"/>
        <rFont val="Arial"/>
        <family val="2"/>
      </rPr>
      <t>+</t>
    </r>
    <r>
      <rPr>
        <sz val="10"/>
        <color indexed="8"/>
        <rFont val="Arial"/>
        <family val="2"/>
      </rPr>
      <t xml:space="preserve"> , selon l’ordonnancement suivant : </t>
    </r>
  </si>
  <si>
    <t xml:space="preserve">1) Le finess juridique (FINESS EJ) doit être saisi dans le champ situé en haut de la page de garde (Champ nommé « N° FINESS (entité juridique) ») </t>
  </si>
  <si>
    <t xml:space="preserve">2) Chacun des finess Etablissement (FINESS ET) relevant de l’organisme gestionnaire (c'est-à-dire du Finess EJ renseigné plus haut) et inclus dans le périmètre de l’EPRD, doit être renseigné dans le tableau du bas de la page de garde "Etablissements et services relevant du périmètre de l'EPRD". </t>
  </si>
  <si>
    <r>
      <t xml:space="preserve">Dans ce tableau, il convient de saisir </t>
    </r>
    <r>
      <rPr>
        <b/>
        <sz val="10"/>
        <color indexed="8"/>
        <rFont val="Arial"/>
        <family val="2"/>
      </rPr>
      <t>une ligne par établissement ou service (nommé ci-après FINESS ET pour plus de simplicité)</t>
    </r>
    <r>
      <rPr>
        <sz val="10"/>
        <color indexed="8"/>
        <rFont val="Arial"/>
        <family val="2"/>
      </rPr>
      <t xml:space="preserve">,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</si>
  <si>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</si>
  <si>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</si>
  <si>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</si>
  <si>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CRP*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Synthèse_CRP</t>
    </r>
    <r>
      <rPr>
        <sz val="10"/>
        <color indexed="8"/>
        <rFont val="Arial"/>
        <family val="2"/>
      </rPr>
      <t>", "</t>
    </r>
    <r>
      <rPr>
        <i/>
        <sz val="10"/>
        <color indexed="8"/>
        <rFont val="Arial"/>
        <family val="2"/>
      </rPr>
      <t>ERRD synthétique</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</si>
  <si>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</si>
  <si>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</si>
  <si>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</si>
  <si>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</si>
  <si>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</si>
  <si>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r>
      <rPr>
        <sz val="11"/>
        <rFont val="Arial"/>
        <family val="2"/>
      </rPr>
      <t>*</t>
    </r>
    <r>
      <rPr>
        <sz val="6.5"/>
        <rFont val="Arial"/>
        <family val="2"/>
      </rPr>
      <t xml:space="preserve"> CRP: compte de résultat principal - le nom de l'onglet est construit de la manière suivante: "CRP+NON SOUMIS EQUIL_+N°FINESS ET" de l'établissement</t>
    </r>
  </si>
  <si>
    <r>
      <rPr>
        <sz val="12"/>
        <rFont val="Arial"/>
        <family val="2"/>
      </rPr>
      <t>**</t>
    </r>
    <r>
      <rPr>
        <sz val="6.5"/>
        <rFont val="Arial"/>
        <family val="2"/>
      </rPr>
      <t xml:space="preserve"> CRA: compte de résultat annexe - le nom de l'onglet est construit de la manière suivante: "CRP+NON SOUMIS EQUIL_+N°FINESS ET" de l'établissement </t>
    </r>
  </si>
  <si>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</si>
  <si>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</si>
  <si>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</si>
  <si>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</si>
  <si>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ImportERRD. </t>
  </si>
  <si>
    <t xml:space="preserve">- Les FINESS ET (Etablissement) saisis dans le tableau de la page de garde doivent impérativement correspondre aux FINESS ET affectés au dossier sur la plateforme ImportERRD. </t>
  </si>
  <si>
    <t>- Le dévérouillage peut véroler le fichier (impactant potentiellement la bonne marche de toutes les fonctions automatiques et la reconnaissance du fichier lors du dépôt sur la plateforme).</t>
  </si>
  <si>
    <t>V.- Cas spécifique des activités sans FINESS</t>
  </si>
  <si>
    <t>Les activités sans finess peuvent concerner notamment (liste non exhaustive):</t>
  </si>
  <si>
    <t>- Les budgets commerciaux des ESAT</t>
  </si>
  <si>
    <t>- Les SIC</t>
  </si>
  <si>
    <t>- Les DNA</t>
  </si>
  <si>
    <t>- les modes d'accueil hors hébergement permament de plus de 25 places ou représentant plus du tiers de la capacité totale dans les établissements et services accueillant des enfants handicapés</t>
  </si>
  <si>
    <t>- etc.</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</si>
  <si>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CRP sans finess soient créés automatiquement. </t>
    </r>
  </si>
  <si>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CRP_SF + n° d'identification créé automatiquement. </t>
    </r>
  </si>
  <si>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</si>
  <si>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Tous les CRP_SF sont pris en compte dans les calculs globaux (CAF, FDR etc.). Veillez à bien mettre en cohérence le CRP de l'établissement d'adossement avec le CRP_SF rattaché, en déduisant les charges et produits du CRP_SF des montants indiqués dans le CRP de l'établissement d'adossement.</t>
  </si>
  <si>
    <t>VI.- Cas des OG commerciaux</t>
  </si>
  <si>
    <t>Si l'ERRD est élaboré par un organisme commercial, pour le compte des sociétés gestionnaires d'EHPAD qu'il contrôle (dans les conditions prévues au II de l'article L. 233-16 du code de commerce), le fonctionnement du cadre décrit en III. ci-dessus est valable, même si les FINESS ET ne relèvent pas du même FINESS EJ.</t>
  </si>
  <si>
    <t>En revanche, un seul FINESS EJ, parmi les FINESS EJ d'une des sociétés contrôlées ou le FINESS EJ de la société mère, peut être indiqué dans le champ "N° FINESS (entité juridique)" de la page de garde. Le n° FINESS EJ sélectionné est laissé au choix de l'organisme gestionnaire. Le n° FINESS EJ sélectionné devra également être celui qui est indiqué sur la plateforme, dans le dossier de dépôt de l'ERRD.</t>
  </si>
  <si>
    <t xml:space="preserve">Pour rappel, sur la plateforme, l'organisme devra, au moment de son dépôt, cocher la case "Société commerciale contrôlée", afin de permettre le choix des FINESS EJ et l'affectation des établissements et services (FINESS ET) relevant de FINESS EJ différents. </t>
  </si>
  <si>
    <t>Cette possibilité n'est ouverte qu'aux organismes commerciaux, conformément à l'article L. 313-12 du code de l'action sociale et des familles.</t>
  </si>
  <si>
    <t>Si besoin, ajouter des colonnes manuellement si plus de CRA doivent être indiqués.</t>
  </si>
  <si>
    <t>Dans le cas d'un AJA, l'affectation n'est pas faite par sections tarifaires.</t>
  </si>
  <si>
    <t/>
  </si>
  <si>
    <t>#ERRDNH-2017-01#</t>
  </si>
  <si>
    <t>Gestionnaire</t>
  </si>
  <si>
    <t>Item</t>
  </si>
  <si>
    <t>Valeur Gestionnaire</t>
  </si>
  <si>
    <t>Référence</t>
  </si>
  <si>
    <t>Valeur Cadre</t>
  </si>
  <si>
    <t>Avis</t>
  </si>
  <si>
    <t>Cadre - version : 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</si>
</sst>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quot;_-;\-* #,##0\ &quot;€&quot;_-;_-* &quot;-&quot;??\ &quot;€&quot;_-;_-@_-"/>
    <numFmt numFmtId="165" formatCode="0#&quot; &quot;##&quot; &quot;##&quot; &quot;##&quot; &quot;##"/>
    <numFmt numFmtId="166" formatCode="0.0%"/>
    <numFmt numFmtId="167" formatCode="&quot;Vrai&quot;;&quot;Vrai&quot;;&quot;Faux&quot;"/>
    <numFmt numFmtId="168" formatCode="&quot;Actif&quot;;&quot;Actif&quot;;&quot;Inactif&quot;"/>
    <numFmt numFmtId="169" formatCode="[$€-2]\ #,##0.00_);[Red]\([$€-2]\ #,##0.00\)"/>
    <numFmt numFmtId="170" formatCode="#,##0.00\ &quot;€&quot;"/>
    <numFmt numFmtId="171" formatCode="_-* #,##0.0\ &quot;€&quot;_-;\-* #,##0.0\ &quot;€&quot;_-;_-* &quot;-&quot;??\ &quot;€&quot;_-;_-@_-"/>
    <numFmt numFmtId="172" formatCode="[$-40C]dddd\ d\ mmmm\ yyyy"/>
  </numFmts>
  <fonts count="78">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b/>
      <sz val="12"/>
      <name val="Arial"/>
      <family val="2"/>
    </font>
    <font>
      <i/>
      <sz val="8"/>
      <name val="Arial"/>
      <family val="2"/>
    </font>
    <font>
      <sz val="8"/>
      <color indexed="8"/>
      <name val="Arial"/>
      <family val="2"/>
    </font>
    <font>
      <sz val="11"/>
      <name val="Arial"/>
      <family val="2"/>
    </font>
    <font>
      <sz val="6.5"/>
      <name val="Arial"/>
      <family val="2"/>
    </font>
    <font>
      <sz val="9"/>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2"/>
      <name val="Arial"/>
      <family val="2"/>
    </font>
    <font>
      <b/>
      <sz val="6.5"/>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8"/>
      <color indexed="8"/>
      <name val="Arial"/>
      <family val="2"/>
    </font>
    <font>
      <b/>
      <i/>
      <sz val="10"/>
      <color indexed="10"/>
      <name val="Arial"/>
      <family val="2"/>
    </font>
    <font>
      <b/>
      <sz val="12"/>
      <color indexed="9"/>
      <name val="Arial"/>
      <family val="2"/>
    </font>
    <font>
      <b/>
      <sz val="10"/>
      <color indexed="10"/>
      <name val="Arial"/>
      <family val="2"/>
    </font>
    <font>
      <sz val="8"/>
      <color indexed="10"/>
      <name val="Arial"/>
      <family val="2"/>
    </font>
    <font>
      <sz val="11"/>
      <color indexed="9"/>
      <name val="Arial"/>
      <family val="2"/>
    </font>
    <font>
      <sz val="11"/>
      <color indexed="8"/>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b/>
      <sz val="8"/>
      <color theme="1"/>
      <name val="Arial"/>
      <family val="2"/>
    </font>
    <font>
      <sz val="10"/>
      <color rgb="FF000000"/>
      <name val="Arial"/>
      <family val="2"/>
    </font>
    <font>
      <b/>
      <i/>
      <sz val="10"/>
      <color rgb="FFFF0000"/>
      <name val="Arial"/>
      <family val="2"/>
    </font>
    <font>
      <b/>
      <sz val="12"/>
      <color theme="0"/>
      <name val="Arial"/>
      <family val="2"/>
    </font>
    <font>
      <b/>
      <sz val="10"/>
      <color rgb="FFFF0000"/>
      <name val="Arial"/>
      <family val="2"/>
    </font>
    <font>
      <sz val="8"/>
      <color rgb="FFFF0000"/>
      <name val="Arial"/>
      <family val="2"/>
    </font>
    <font>
      <sz val="11"/>
      <color theme="0"/>
      <name val="Arial"/>
      <family val="2"/>
    </font>
    <font>
      <sz val="11"/>
      <color theme="1"/>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lightDown">
        <bgColor theme="0" tint="-0.04997999966144562"/>
      </patternFill>
    </fill>
    <fill>
      <patternFill patternType="solid">
        <fgColor rgb="FFFFFFCC"/>
        <bgColor indexed="64"/>
      </patternFill>
    </fill>
    <fill>
      <patternFill patternType="solid">
        <fgColor theme="4"/>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medium"/>
    </border>
    <border>
      <left style="thin"/>
      <right style="thin"/>
      <top style="thin"/>
      <bottom style="thin"/>
    </border>
    <border>
      <left/>
      <right/>
      <top/>
      <bottom style="medium"/>
    </border>
    <border>
      <left/>
      <right/>
      <top style="thin"/>
      <bottom/>
    </border>
    <border>
      <left/>
      <right style="medium"/>
      <top/>
      <bottom/>
    </border>
    <border>
      <left/>
      <right style="medium"/>
      <top/>
      <bottom style="medium"/>
    </border>
    <border>
      <left/>
      <right style="double"/>
      <top/>
      <bottom/>
    </border>
    <border>
      <left/>
      <right/>
      <top style="double"/>
      <bottom style="double"/>
    </border>
    <border>
      <left/>
      <right/>
      <top/>
      <bottom style="double"/>
    </border>
    <border>
      <left style="thin"/>
      <right/>
      <top/>
      <bottom/>
    </border>
    <border>
      <left style="thin"/>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style="medium"/>
      <right style="medium"/>
      <top style="thin"/>
      <bottom style="medium"/>
    </border>
    <border>
      <left style="medium"/>
      <right style="thin"/>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style="thin"/>
      <right/>
      <top style="medium"/>
      <bottom style="thin"/>
    </border>
    <border>
      <left style="thin"/>
      <right/>
      <top style="thin"/>
      <bottom style="medium"/>
    </border>
    <border>
      <left style="medium"/>
      <right style="thin"/>
      <top style="thin"/>
      <bottom style="medium"/>
    </border>
    <border>
      <left style="medium"/>
      <right style="thin"/>
      <top style="thin"/>
      <bottom style="thin"/>
    </border>
    <border>
      <left style="thin"/>
      <right/>
      <top style="thin"/>
      <bottom style="thin"/>
    </border>
    <border>
      <left style="medium"/>
      <right style="medium"/>
      <top style="thin"/>
      <bottom style="thin"/>
    </border>
    <border>
      <left style="double"/>
      <right style="thin"/>
      <top style="double"/>
      <bottom style="double"/>
    </border>
    <border>
      <left style="double"/>
      <right/>
      <top style="double"/>
      <bottom style="double"/>
    </border>
    <border>
      <left style="thin"/>
      <right style="thin"/>
      <top style="double"/>
      <bottom style="double"/>
    </border>
    <border>
      <left style="medium"/>
      <right/>
      <top style="double"/>
      <bottom style="double"/>
    </border>
    <border>
      <left style="thin"/>
      <right style="thin"/>
      <top style="double"/>
      <bottom style="thin"/>
    </border>
    <border>
      <left style="thin"/>
      <right style="thin"/>
      <top style="thin"/>
      <bottom style="double"/>
    </border>
    <border>
      <left style="thin"/>
      <right style="double"/>
      <top style="double"/>
      <bottom style="double"/>
    </border>
    <border>
      <left/>
      <right style="double"/>
      <top style="double"/>
      <bottom style="thin"/>
    </border>
    <border>
      <left/>
      <right style="double"/>
      <top style="thin"/>
      <bottom style="double"/>
    </border>
    <border>
      <left style="medium"/>
      <right style="thin"/>
      <top/>
      <bottom style="thin"/>
    </border>
    <border>
      <left style="thin"/>
      <right style="medium"/>
      <top/>
      <bottom style="thin"/>
    </border>
    <border>
      <left style="thin"/>
      <right style="medium"/>
      <top style="thin"/>
      <bottom style="medium"/>
    </border>
    <border>
      <left style="medium"/>
      <right/>
      <top style="thin"/>
      <bottom style="medium"/>
    </border>
    <border>
      <left/>
      <right/>
      <top style="medium"/>
      <bottom/>
    </border>
    <border>
      <left style="medium"/>
      <right style="medium"/>
      <top style="medium"/>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medium"/>
      <bottom/>
    </border>
    <border>
      <left style="thin"/>
      <right style="thin"/>
      <top style="medium"/>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right style="thin"/>
      <top style="medium"/>
      <bottom style="medium"/>
    </border>
    <border>
      <left style="thin"/>
      <right style="thin"/>
      <top/>
      <bottom style="thin"/>
    </border>
    <border>
      <left/>
      <right/>
      <top style="medium"/>
      <bottom style="medium"/>
    </border>
    <border>
      <left/>
      <right/>
      <top style="thin"/>
      <bottom style="double"/>
    </border>
    <border>
      <left/>
      <right style="thin"/>
      <top style="thin"/>
      <bottom style="medium"/>
    </border>
    <border>
      <left/>
      <right style="thin"/>
      <top style="medium"/>
      <bottom style="thin"/>
    </border>
    <border>
      <left style="thin"/>
      <right/>
      <top style="medium"/>
      <bottom/>
    </border>
    <border>
      <left style="thin"/>
      <right/>
      <top/>
      <bottom style="thin"/>
    </border>
    <border>
      <left/>
      <right style="medium"/>
      <top/>
      <bottom style="thin"/>
    </border>
    <border>
      <left/>
      <right/>
      <top style="medium"/>
      <bottom style="thin"/>
    </border>
    <border>
      <left/>
      <right style="medium"/>
      <top style="thin"/>
      <bottom style="medium"/>
    </border>
    <border>
      <left style="medium"/>
      <right style="medium"/>
      <top>
        <color indexed="63"/>
      </top>
      <bottom style="mediu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30"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9"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781">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4" fontId="3" fillId="33" borderId="0" xfId="47" applyNumberFormat="1" applyFont="1" applyFill="1" applyAlignment="1">
      <alignment/>
    </xf>
    <xf numFmtId="0" fontId="3"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3" fillId="33" borderId="10" xfId="0" applyFont="1" applyFill="1" applyBorder="1" applyAlignment="1">
      <alignment vertical="center"/>
    </xf>
    <xf numFmtId="0" fontId="7" fillId="33" borderId="0"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10" fillId="33" borderId="14" xfId="0" applyFont="1" applyFill="1" applyBorder="1" applyAlignment="1">
      <alignment/>
    </xf>
    <xf numFmtId="0" fontId="3" fillId="33" borderId="15" xfId="0" applyFont="1" applyFill="1" applyBorder="1" applyAlignment="1">
      <alignment/>
    </xf>
    <xf numFmtId="0" fontId="6" fillId="33" borderId="16" xfId="0" applyFont="1" applyFill="1" applyBorder="1" applyAlignment="1">
      <alignment horizontal="center"/>
    </xf>
    <xf numFmtId="0" fontId="6" fillId="33" borderId="14" xfId="0" applyFont="1" applyFill="1" applyBorder="1" applyAlignment="1">
      <alignment horizontal="left" indent="2"/>
    </xf>
    <xf numFmtId="0" fontId="10" fillId="33" borderId="17" xfId="0" applyFont="1" applyFill="1" applyBorder="1" applyAlignment="1">
      <alignment/>
    </xf>
    <xf numFmtId="0" fontId="3" fillId="33" borderId="18" xfId="0" applyFont="1" applyFill="1" applyBorder="1" applyAlignment="1">
      <alignment/>
    </xf>
    <xf numFmtId="0" fontId="6" fillId="33" borderId="19" xfId="0" applyFont="1" applyFill="1" applyBorder="1" applyAlignment="1">
      <alignment horizontal="center"/>
    </xf>
    <xf numFmtId="0" fontId="10" fillId="33" borderId="20" xfId="0" applyFont="1" applyFill="1" applyBorder="1" applyAlignment="1">
      <alignment/>
    </xf>
    <xf numFmtId="0" fontId="3" fillId="33" borderId="21" xfId="0" applyFont="1" applyFill="1" applyBorder="1" applyAlignment="1">
      <alignment/>
    </xf>
    <xf numFmtId="0" fontId="6" fillId="33" borderId="22" xfId="0" applyFont="1" applyFill="1" applyBorder="1" applyAlignment="1">
      <alignment horizontal="center"/>
    </xf>
    <xf numFmtId="0" fontId="10" fillId="33" borderId="17" xfId="0" applyFont="1" applyFill="1" applyBorder="1" applyAlignment="1">
      <alignment wrapText="1"/>
    </xf>
    <xf numFmtId="0" fontId="10" fillId="33" borderId="14" xfId="0" applyFont="1" applyFill="1" applyBorder="1" applyAlignment="1">
      <alignment wrapText="1"/>
    </xf>
    <xf numFmtId="0" fontId="6" fillId="33" borderId="23" xfId="0" applyFont="1" applyFill="1" applyBorder="1" applyAlignment="1">
      <alignment/>
    </xf>
    <xf numFmtId="0" fontId="3" fillId="33" borderId="24" xfId="0" applyFont="1" applyFill="1" applyBorder="1" applyAlignment="1">
      <alignment/>
    </xf>
    <xf numFmtId="0" fontId="6" fillId="33" borderId="25" xfId="0" applyFont="1" applyFill="1" applyBorder="1" applyAlignment="1">
      <alignment horizontal="center"/>
    </xf>
    <xf numFmtId="0" fontId="7" fillId="33" borderId="0" xfId="66" applyFont="1" applyFill="1" applyBorder="1" applyAlignment="1">
      <alignment vertical="center"/>
      <protection/>
    </xf>
    <xf numFmtId="0" fontId="6" fillId="33" borderId="0" xfId="0" applyFont="1" applyFill="1" applyBorder="1" applyAlignment="1">
      <alignment/>
    </xf>
    <xf numFmtId="0" fontId="6" fillId="33" borderId="0" xfId="0" applyFont="1" applyFill="1" applyBorder="1" applyAlignment="1">
      <alignment horizontal="center"/>
    </xf>
    <xf numFmtId="0" fontId="3" fillId="33" borderId="0" xfId="56" applyFont="1" applyFill="1">
      <alignment/>
      <protection/>
    </xf>
    <xf numFmtId="9" fontId="3" fillId="33" borderId="0" xfId="63" applyFont="1" applyFill="1" applyAlignment="1">
      <alignment/>
    </xf>
    <xf numFmtId="0" fontId="3" fillId="33" borderId="0" xfId="56" applyFont="1" applyFill="1" applyAlignment="1">
      <alignment vertical="center"/>
      <protection/>
    </xf>
    <xf numFmtId="0" fontId="4" fillId="33" borderId="0" xfId="57" applyFont="1" applyFill="1" applyAlignment="1">
      <alignment horizontal="left" vertical="center"/>
      <protection/>
    </xf>
    <xf numFmtId="0" fontId="3" fillId="33" borderId="0" xfId="57" applyFont="1" applyFill="1" applyAlignment="1">
      <alignment vertical="center" wrapText="1"/>
      <protection/>
    </xf>
    <xf numFmtId="0" fontId="3" fillId="33" borderId="0" xfId="57" applyFont="1" applyFill="1" applyBorder="1" applyAlignment="1">
      <alignment vertical="center" wrapText="1"/>
      <protection/>
    </xf>
    <xf numFmtId="0" fontId="3" fillId="33" borderId="0" xfId="57" applyFont="1" applyFill="1">
      <alignment/>
      <protection/>
    </xf>
    <xf numFmtId="0" fontId="3" fillId="33" borderId="0" xfId="57" applyFont="1" applyFill="1" applyBorder="1">
      <alignment/>
      <protection/>
    </xf>
    <xf numFmtId="49" fontId="4" fillId="33" borderId="0" xfId="57" applyNumberFormat="1" applyFont="1" applyFill="1" applyBorder="1" applyAlignment="1">
      <alignment horizontal="center" vertical="center"/>
      <protection/>
    </xf>
    <xf numFmtId="49" fontId="4" fillId="33" borderId="0" xfId="57" applyNumberFormat="1" applyFont="1" applyFill="1" applyBorder="1" applyAlignment="1" quotePrefix="1">
      <alignment horizontal="center" vertical="center"/>
      <protection/>
    </xf>
    <xf numFmtId="0" fontId="4" fillId="33" borderId="0" xfId="57" applyFont="1" applyFill="1" applyAlignment="1" quotePrefix="1">
      <alignment horizontal="center"/>
      <protection/>
    </xf>
    <xf numFmtId="0" fontId="3" fillId="33" borderId="0" xfId="58" applyFont="1" applyFill="1" applyBorder="1" applyAlignment="1">
      <alignment vertical="center" wrapText="1"/>
      <protection/>
    </xf>
    <xf numFmtId="0" fontId="3" fillId="33" borderId="0" xfId="58" applyFont="1" applyFill="1" applyAlignment="1">
      <alignment vertical="center" wrapText="1"/>
      <protection/>
    </xf>
    <xf numFmtId="0" fontId="4" fillId="33" borderId="0" xfId="56" applyFont="1" applyFill="1" applyBorder="1" applyAlignment="1">
      <alignment horizontal="center" vertical="center" wrapText="1"/>
      <protection/>
    </xf>
    <xf numFmtId="0" fontId="4" fillId="33" borderId="0" xfId="56" applyFont="1" applyFill="1" applyAlignment="1">
      <alignment horizontal="center" vertical="center" wrapText="1"/>
      <protection/>
    </xf>
    <xf numFmtId="0" fontId="3" fillId="33" borderId="0" xfId="56" applyFont="1" applyFill="1" applyAlignment="1">
      <alignment vertical="center" wrapText="1"/>
      <protection/>
    </xf>
    <xf numFmtId="0" fontId="3" fillId="33" borderId="0" xfId="56" applyFont="1" applyFill="1" applyBorder="1" applyAlignment="1">
      <alignment vertical="center"/>
      <protection/>
    </xf>
    <xf numFmtId="0" fontId="3" fillId="33" borderId="0" xfId="56" applyFont="1" applyFill="1" applyAlignment="1">
      <alignment wrapText="1"/>
      <protection/>
    </xf>
    <xf numFmtId="0" fontId="3" fillId="33" borderId="0" xfId="59" applyFont="1" applyFill="1" applyBorder="1" applyAlignment="1">
      <alignment vertical="center" wrapText="1"/>
      <protection/>
    </xf>
    <xf numFmtId="0" fontId="3" fillId="33" borderId="0" xfId="59" applyFont="1" applyFill="1" applyAlignment="1">
      <alignment vertical="center" wrapText="1"/>
      <protection/>
    </xf>
    <xf numFmtId="0" fontId="3" fillId="33" borderId="0" xfId="59" applyFont="1" applyFill="1" applyBorder="1" applyAlignment="1">
      <alignment horizontal="left" wrapText="1"/>
      <protection/>
    </xf>
    <xf numFmtId="0" fontId="3" fillId="33" borderId="0" xfId="59" applyFont="1" applyFill="1" applyBorder="1" applyAlignment="1">
      <alignment wrapText="1"/>
      <protection/>
    </xf>
    <xf numFmtId="0" fontId="6" fillId="33" borderId="0" xfId="56" applyFont="1" applyFill="1" applyBorder="1">
      <alignment/>
      <protection/>
    </xf>
    <xf numFmtId="0" fontId="3" fillId="33" borderId="0" xfId="56" applyFont="1" applyFill="1" applyAlignment="1">
      <alignment horizontal="right"/>
      <protection/>
    </xf>
    <xf numFmtId="0" fontId="3" fillId="33" borderId="0" xfId="56" applyFont="1" applyFill="1" applyBorder="1">
      <alignment/>
      <protection/>
    </xf>
    <xf numFmtId="0" fontId="3" fillId="33" borderId="0" xfId="62" applyFont="1" applyFill="1" applyAlignment="1">
      <alignment vertical="center" wrapText="1"/>
      <protection/>
    </xf>
    <xf numFmtId="0" fontId="68" fillId="33" borderId="0" xfId="0" applyFont="1" applyFill="1" applyAlignment="1">
      <alignment/>
    </xf>
    <xf numFmtId="0" fontId="68" fillId="33" borderId="0" xfId="0" applyFont="1" applyFill="1" applyBorder="1" applyAlignment="1">
      <alignment horizontal="center"/>
    </xf>
    <xf numFmtId="0" fontId="68" fillId="33" borderId="0" xfId="0" applyFont="1" applyFill="1" applyBorder="1" applyAlignment="1">
      <alignment/>
    </xf>
    <xf numFmtId="0" fontId="68" fillId="33" borderId="0" xfId="0" applyFont="1" applyFill="1" applyAlignment="1">
      <alignment horizontal="center"/>
    </xf>
    <xf numFmtId="0" fontId="69" fillId="33" borderId="0" xfId="0" applyFont="1" applyFill="1" applyAlignment="1">
      <alignment/>
    </xf>
    <xf numFmtId="164" fontId="68" fillId="33" borderId="0" xfId="47" applyNumberFormat="1" applyFont="1" applyFill="1" applyAlignment="1">
      <alignment/>
    </xf>
    <xf numFmtId="164" fontId="68" fillId="33" borderId="0" xfId="47" applyNumberFormat="1" applyFont="1" applyFill="1" applyBorder="1" applyAlignment="1">
      <alignment/>
    </xf>
    <xf numFmtId="0" fontId="68" fillId="33" borderId="0" xfId="0" applyFont="1" applyFill="1" applyAlignment="1">
      <alignment wrapText="1"/>
    </xf>
    <xf numFmtId="164" fontId="6" fillId="33" borderId="0" xfId="47" applyNumberFormat="1" applyFont="1" applyFill="1" applyAlignment="1">
      <alignment/>
    </xf>
    <xf numFmtId="0" fontId="3" fillId="33" borderId="0" xfId="51" applyFont="1" applyFill="1" applyAlignment="1">
      <alignment/>
      <protection/>
    </xf>
    <xf numFmtId="0" fontId="3" fillId="33" borderId="0" xfId="51" applyFont="1" applyFill="1">
      <alignment/>
      <protection/>
    </xf>
    <xf numFmtId="0" fontId="3" fillId="33" borderId="0" xfId="51" applyFont="1" applyFill="1" applyAlignment="1">
      <alignment horizontal="center"/>
      <protection/>
    </xf>
    <xf numFmtId="0" fontId="3" fillId="33" borderId="0" xfId="51" applyFont="1" applyFill="1" applyBorder="1">
      <alignment/>
      <protection/>
    </xf>
    <xf numFmtId="0" fontId="4" fillId="33" borderId="0" xfId="51" applyFont="1" applyFill="1">
      <alignment/>
      <protection/>
    </xf>
    <xf numFmtId="0" fontId="3" fillId="33" borderId="0" xfId="66" applyFont="1" applyFill="1">
      <alignment/>
      <protection/>
    </xf>
    <xf numFmtId="0" fontId="3" fillId="33" borderId="0" xfId="54" applyFont="1" applyFill="1">
      <alignment/>
      <protection/>
    </xf>
    <xf numFmtId="0" fontId="3" fillId="33" borderId="0" xfId="54" applyFont="1" applyFill="1" applyAlignment="1">
      <alignment/>
      <protection/>
    </xf>
    <xf numFmtId="164" fontId="7" fillId="34" borderId="26" xfId="47" applyNumberFormat="1" applyFont="1" applyFill="1" applyBorder="1" applyAlignment="1">
      <alignment vertical="center"/>
    </xf>
    <xf numFmtId="0" fontId="6" fillId="33" borderId="0" xfId="66" applyFont="1" applyFill="1" applyBorder="1" applyAlignment="1">
      <alignment vertical="center"/>
      <protection/>
    </xf>
    <xf numFmtId="164" fontId="6" fillId="33" borderId="0" xfId="47" applyNumberFormat="1" applyFont="1" applyFill="1" applyBorder="1" applyAlignment="1">
      <alignment vertical="center"/>
    </xf>
    <xf numFmtId="0" fontId="6" fillId="33" borderId="0" xfId="0" applyFont="1" applyFill="1" applyAlignment="1">
      <alignment horizontal="center" vertical="center"/>
    </xf>
    <xf numFmtId="0" fontId="51" fillId="35" borderId="0" xfId="0" applyFont="1" applyFill="1" applyBorder="1" applyAlignment="1">
      <alignment/>
    </xf>
    <xf numFmtId="0" fontId="51" fillId="35" borderId="0" xfId="0" applyFont="1" applyFill="1" applyAlignment="1">
      <alignment/>
    </xf>
    <xf numFmtId="0" fontId="7" fillId="33" borderId="0" xfId="0" applyFont="1" applyFill="1" applyBorder="1" applyAlignment="1">
      <alignment vertical="center" wrapText="1"/>
    </xf>
    <xf numFmtId="0" fontId="6" fillId="27" borderId="27" xfId="0" applyFont="1" applyFill="1" applyBorder="1" applyAlignment="1" applyProtection="1" quotePrefix="1">
      <alignment horizontal="left" vertical="center" wrapText="1" indent="1"/>
      <protection locked="0"/>
    </xf>
    <xf numFmtId="165" fontId="6" fillId="27" borderId="27" xfId="0" applyNumberFormat="1" applyFont="1" applyFill="1" applyBorder="1" applyAlignment="1" applyProtection="1">
      <alignment horizontal="left" vertical="center" indent="1"/>
      <protection locked="0"/>
    </xf>
    <xf numFmtId="14" fontId="6" fillId="27" borderId="27" xfId="0" applyNumberFormat="1" applyFont="1" applyFill="1" applyBorder="1" applyAlignment="1" applyProtection="1">
      <alignment horizontal="left" vertical="center" indent="1"/>
      <protection locked="0"/>
    </xf>
    <xf numFmtId="0" fontId="51" fillId="0" borderId="0" xfId="0" applyFont="1" applyBorder="1" applyAlignment="1" applyProtection="1">
      <alignment/>
      <protection/>
    </xf>
    <xf numFmtId="0" fontId="0" fillId="0" borderId="0" xfId="0" applyAlignment="1" applyProtection="1">
      <alignment/>
      <protection/>
    </xf>
    <xf numFmtId="0" fontId="70" fillId="0" borderId="0" xfId="0" applyFont="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28" xfId="0" applyFont="1" applyFill="1" applyBorder="1" applyAlignment="1">
      <alignment vertical="center"/>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6" xfId="0" applyFont="1" applyFill="1" applyBorder="1" applyAlignment="1">
      <alignment vertical="center" wrapText="1"/>
    </xf>
    <xf numFmtId="0" fontId="3" fillId="35" borderId="30" xfId="0" applyFont="1" applyFill="1" applyBorder="1" applyAlignment="1">
      <alignment vertical="center"/>
    </xf>
    <xf numFmtId="0" fontId="3" fillId="35" borderId="30" xfId="0" applyFont="1" applyFill="1" applyBorder="1" applyAlignment="1">
      <alignment horizontal="center" vertical="center"/>
    </xf>
    <xf numFmtId="0" fontId="3" fillId="35" borderId="30" xfId="0" applyFont="1" applyFill="1" applyBorder="1" applyAlignment="1">
      <alignment wrapText="1"/>
    </xf>
    <xf numFmtId="0" fontId="3" fillId="35" borderId="30" xfId="0" applyFont="1" applyFill="1" applyBorder="1" applyAlignment="1">
      <alignment vertical="center" wrapText="1"/>
    </xf>
    <xf numFmtId="0" fontId="3" fillId="35" borderId="31" xfId="0" applyFont="1" applyFill="1" applyBorder="1" applyAlignment="1">
      <alignment vertical="center"/>
    </xf>
    <xf numFmtId="0" fontId="6" fillId="35" borderId="0" xfId="0" applyFont="1" applyFill="1" applyBorder="1" applyAlignment="1">
      <alignment vertical="center"/>
    </xf>
    <xf numFmtId="0" fontId="6" fillId="35" borderId="0" xfId="0" applyFont="1" applyFill="1" applyBorder="1" applyAlignment="1">
      <alignment vertical="center" wrapText="1"/>
    </xf>
    <xf numFmtId="0" fontId="6" fillId="35" borderId="0" xfId="0" applyFont="1" applyFill="1" applyBorder="1" applyAlignment="1">
      <alignment horizontal="left" vertical="center" wrapText="1"/>
    </xf>
    <xf numFmtId="0" fontId="7" fillId="35" borderId="0" xfId="0" applyFont="1" applyFill="1" applyBorder="1" applyAlignment="1">
      <alignment vertical="center"/>
    </xf>
    <xf numFmtId="0" fontId="3" fillId="35" borderId="0" xfId="0" applyFont="1" applyFill="1" applyBorder="1" applyAlignment="1">
      <alignment vertical="center" wrapText="1"/>
    </xf>
    <xf numFmtId="0" fontId="3" fillId="35" borderId="28" xfId="0" applyFont="1" applyFill="1" applyBorder="1" applyAlignment="1">
      <alignment vertical="center" wrapText="1"/>
    </xf>
    <xf numFmtId="0" fontId="3" fillId="35" borderId="0" xfId="56" applyFont="1" applyFill="1">
      <alignment/>
      <protection/>
    </xf>
    <xf numFmtId="164" fontId="3" fillId="35" borderId="0" xfId="47" applyNumberFormat="1" applyFont="1" applyFill="1" applyAlignment="1">
      <alignment/>
    </xf>
    <xf numFmtId="9" fontId="3" fillId="35" borderId="0" xfId="63" applyFont="1" applyFill="1" applyAlignment="1">
      <alignment/>
    </xf>
    <xf numFmtId="0" fontId="5" fillId="35" borderId="0" xfId="56" applyFont="1" applyFill="1" applyBorder="1" applyAlignment="1">
      <alignment/>
      <protection/>
    </xf>
    <xf numFmtId="0" fontId="3" fillId="35" borderId="0" xfId="56" applyFont="1" applyFill="1" applyBorder="1" applyAlignment="1">
      <alignment wrapText="1"/>
      <protection/>
    </xf>
    <xf numFmtId="164" fontId="3" fillId="35" borderId="0" xfId="47" applyNumberFormat="1" applyFont="1" applyFill="1" applyBorder="1" applyAlignment="1">
      <alignment/>
    </xf>
    <xf numFmtId="0" fontId="3" fillId="35" borderId="0" xfId="56" applyFont="1" applyFill="1" applyAlignment="1">
      <alignment vertical="center"/>
      <protection/>
    </xf>
    <xf numFmtId="0" fontId="4" fillId="35" borderId="0" xfId="56" applyFont="1" applyFill="1" applyAlignment="1">
      <alignment horizontal="right"/>
      <protection/>
    </xf>
    <xf numFmtId="0" fontId="7" fillId="35" borderId="0" xfId="57" applyFont="1" applyFill="1" applyAlignment="1">
      <alignment horizontal="left" vertical="center"/>
      <protection/>
    </xf>
    <xf numFmtId="0" fontId="7" fillId="35" borderId="0" xfId="57" applyFont="1" applyFill="1" applyBorder="1" applyAlignment="1">
      <alignment horizontal="centerContinuous" vertical="center"/>
      <protection/>
    </xf>
    <xf numFmtId="0" fontId="10" fillId="35" borderId="0" xfId="57" applyFont="1" applyFill="1" applyBorder="1" applyAlignment="1">
      <alignment horizontal="left" vertical="center" wrapText="1"/>
      <protection/>
    </xf>
    <xf numFmtId="0" fontId="11" fillId="35" borderId="0" xfId="57" applyFont="1" applyFill="1" applyBorder="1" applyAlignment="1">
      <alignment horizontal="left"/>
      <protection/>
    </xf>
    <xf numFmtId="164" fontId="7" fillId="35" borderId="0" xfId="47" applyNumberFormat="1" applyFont="1" applyFill="1" applyBorder="1" applyAlignment="1">
      <alignment horizontal="center" vertical="center"/>
    </xf>
    <xf numFmtId="164" fontId="7" fillId="35" borderId="0" xfId="47" applyNumberFormat="1" applyFont="1" applyFill="1" applyBorder="1" applyAlignment="1" quotePrefix="1">
      <alignment horizontal="center" vertical="center"/>
    </xf>
    <xf numFmtId="164" fontId="7" fillId="35" borderId="0" xfId="47" applyNumberFormat="1" applyFont="1" applyFill="1" applyAlignment="1" quotePrefix="1">
      <alignment horizontal="center"/>
    </xf>
    <xf numFmtId="9" fontId="7" fillId="35" borderId="0" xfId="63" applyFont="1" applyFill="1" applyAlignment="1" quotePrefix="1">
      <alignment horizontal="center"/>
    </xf>
    <xf numFmtId="0" fontId="6" fillId="35" borderId="0" xfId="57" applyFont="1" applyFill="1" applyAlignment="1">
      <alignment vertical="center" wrapText="1"/>
      <protection/>
    </xf>
    <xf numFmtId="0" fontId="6" fillId="35" borderId="0" xfId="57" applyFont="1" applyFill="1" applyBorder="1" applyAlignment="1">
      <alignment horizontal="left" vertical="center" wrapText="1"/>
      <protection/>
    </xf>
    <xf numFmtId="0" fontId="6" fillId="35" borderId="27" xfId="57" applyFont="1" applyFill="1" applyBorder="1" applyAlignment="1">
      <alignment vertical="center" wrapText="1"/>
      <protection/>
    </xf>
    <xf numFmtId="0" fontId="6" fillId="35" borderId="0" xfId="57" applyFont="1" applyFill="1" applyBorder="1" applyAlignment="1">
      <alignment vertical="center" wrapText="1"/>
      <protection/>
    </xf>
    <xf numFmtId="164" fontId="6" fillId="35" borderId="0" xfId="47" applyNumberFormat="1" applyFont="1" applyFill="1" applyBorder="1" applyAlignment="1">
      <alignment vertical="center" wrapText="1"/>
    </xf>
    <xf numFmtId="9" fontId="6" fillId="35" borderId="0" xfId="63" applyFont="1" applyFill="1" applyBorder="1" applyAlignment="1">
      <alignment vertical="center" wrapText="1"/>
    </xf>
    <xf numFmtId="0" fontId="6" fillId="35" borderId="0" xfId="57" applyFont="1" applyFill="1">
      <alignment/>
      <protection/>
    </xf>
    <xf numFmtId="0" fontId="6" fillId="35" borderId="0" xfId="57" applyFont="1" applyFill="1" applyBorder="1">
      <alignment/>
      <protection/>
    </xf>
    <xf numFmtId="0" fontId="12" fillId="35" borderId="0" xfId="57" applyFont="1" applyFill="1" applyBorder="1" applyAlignment="1">
      <alignment horizontal="left" vertical="center" wrapText="1"/>
      <protection/>
    </xf>
    <xf numFmtId="0" fontId="6" fillId="35" borderId="0" xfId="58" applyFont="1" applyFill="1" applyBorder="1" applyAlignment="1">
      <alignment vertical="center" wrapText="1"/>
      <protection/>
    </xf>
    <xf numFmtId="0" fontId="11" fillId="35" borderId="0" xfId="58" applyFont="1" applyFill="1" applyBorder="1" applyAlignment="1">
      <alignment horizontal="left" vertical="center"/>
      <protection/>
    </xf>
    <xf numFmtId="164" fontId="6" fillId="35" borderId="0" xfId="47" applyNumberFormat="1" applyFont="1" applyFill="1" applyBorder="1" applyAlignment="1">
      <alignment horizontal="center" vertical="center"/>
    </xf>
    <xf numFmtId="9" fontId="6" fillId="35" borderId="0" xfId="63" applyFont="1" applyFill="1" applyBorder="1" applyAlignment="1">
      <alignment horizontal="center" vertical="center"/>
    </xf>
    <xf numFmtId="0" fontId="6" fillId="35" borderId="0" xfId="58" applyFont="1" applyFill="1" applyAlignment="1">
      <alignment vertical="center" wrapText="1"/>
      <protection/>
    </xf>
    <xf numFmtId="0" fontId="6" fillId="35" borderId="0" xfId="58" applyFont="1" applyFill="1" applyBorder="1" applyAlignment="1">
      <alignment horizontal="left" vertical="center" wrapText="1"/>
      <protection/>
    </xf>
    <xf numFmtId="0" fontId="6" fillId="35" borderId="27" xfId="58" applyFont="1" applyFill="1" applyBorder="1" applyAlignment="1">
      <alignment vertical="center" wrapText="1"/>
      <protection/>
    </xf>
    <xf numFmtId="0" fontId="12" fillId="35" borderId="27" xfId="58" applyFont="1" applyFill="1" applyBorder="1" applyAlignment="1">
      <alignment horizontal="left" vertical="center" wrapText="1" indent="3"/>
      <protection/>
    </xf>
    <xf numFmtId="0" fontId="6" fillId="35" borderId="0" xfId="56" applyFont="1" applyFill="1" applyAlignment="1">
      <alignment vertical="center"/>
      <protection/>
    </xf>
    <xf numFmtId="0" fontId="12" fillId="35" borderId="0" xfId="56" applyFont="1" applyFill="1" applyBorder="1" applyAlignment="1">
      <alignment horizontal="left" vertical="center"/>
      <protection/>
    </xf>
    <xf numFmtId="0" fontId="7" fillId="35" borderId="0" xfId="56" applyFont="1" applyFill="1" applyBorder="1" applyAlignment="1">
      <alignment vertical="center" wrapText="1"/>
      <protection/>
    </xf>
    <xf numFmtId="164" fontId="7" fillId="35" borderId="0" xfId="47" applyNumberFormat="1" applyFont="1" applyFill="1" applyBorder="1" applyAlignment="1">
      <alignment vertical="center"/>
    </xf>
    <xf numFmtId="9" fontId="7" fillId="35" borderId="0" xfId="63" applyFont="1" applyFill="1" applyBorder="1" applyAlignment="1">
      <alignment vertical="center"/>
    </xf>
    <xf numFmtId="0" fontId="12" fillId="35" borderId="32" xfId="58" applyFont="1" applyFill="1" applyBorder="1" applyAlignment="1">
      <alignment horizontal="left" vertical="center" wrapText="1"/>
      <protection/>
    </xf>
    <xf numFmtId="0" fontId="12" fillId="35" borderId="0" xfId="58" applyFont="1" applyFill="1" applyAlignment="1">
      <alignment horizontal="left" vertical="center" wrapText="1"/>
      <protection/>
    </xf>
    <xf numFmtId="0" fontId="6" fillId="35" borderId="0" xfId="58" applyFont="1" applyFill="1" applyBorder="1" applyAlignment="1">
      <alignment wrapText="1"/>
      <protection/>
    </xf>
    <xf numFmtId="164" fontId="6" fillId="35" borderId="0" xfId="47" applyNumberFormat="1" applyFont="1" applyFill="1" applyAlignment="1">
      <alignment vertical="center" wrapText="1"/>
    </xf>
    <xf numFmtId="9" fontId="6" fillId="35" borderId="0" xfId="63" applyFont="1" applyFill="1" applyAlignment="1">
      <alignment vertical="center" wrapText="1"/>
    </xf>
    <xf numFmtId="0" fontId="7" fillId="35" borderId="0" xfId="56" applyFont="1" applyFill="1" applyBorder="1" applyAlignment="1">
      <alignment horizontal="center" vertical="center" wrapText="1"/>
      <protection/>
    </xf>
    <xf numFmtId="0" fontId="7" fillId="35" borderId="0" xfId="56" applyFont="1" applyFill="1" applyBorder="1" applyAlignment="1">
      <alignment horizontal="centerContinuous"/>
      <protection/>
    </xf>
    <xf numFmtId="0" fontId="7" fillId="35" borderId="0" xfId="56" applyFont="1" applyFill="1" applyAlignment="1">
      <alignment horizontal="center" vertical="center" wrapText="1"/>
      <protection/>
    </xf>
    <xf numFmtId="0" fontId="7" fillId="35" borderId="0" xfId="56" applyFont="1" applyFill="1" applyBorder="1" applyAlignment="1">
      <alignment horizontal="centerContinuous" vertical="center"/>
      <protection/>
    </xf>
    <xf numFmtId="0" fontId="7" fillId="35" borderId="0" xfId="56" applyFont="1" applyFill="1" applyBorder="1" applyAlignment="1">
      <alignment horizontal="centerContinuous" vertical="center" wrapText="1"/>
      <protection/>
    </xf>
    <xf numFmtId="0" fontId="6" fillId="35" borderId="0" xfId="56" applyFont="1" applyFill="1" applyBorder="1" applyAlignment="1">
      <alignment horizontal="left" vertical="center"/>
      <protection/>
    </xf>
    <xf numFmtId="0" fontId="6" fillId="35" borderId="27" xfId="56" applyFont="1" applyFill="1" applyBorder="1" applyAlignment="1">
      <alignment vertical="center" wrapText="1"/>
      <protection/>
    </xf>
    <xf numFmtId="0" fontId="6" fillId="35" borderId="0" xfId="56" applyFont="1" applyFill="1" applyAlignment="1">
      <alignment vertical="center" wrapText="1"/>
      <protection/>
    </xf>
    <xf numFmtId="0" fontId="6" fillId="35" borderId="0" xfId="56" applyFont="1" applyFill="1" applyBorder="1" applyAlignment="1">
      <alignment horizontal="left" vertical="center" wrapText="1"/>
      <protection/>
    </xf>
    <xf numFmtId="0" fontId="6" fillId="35" borderId="0" xfId="56" applyFont="1" applyFill="1" applyBorder="1" applyAlignment="1">
      <alignment vertical="center"/>
      <protection/>
    </xf>
    <xf numFmtId="0" fontId="6" fillId="35" borderId="0" xfId="56" applyFont="1" applyFill="1" applyBorder="1" applyAlignment="1">
      <alignment vertical="center" wrapText="1"/>
      <protection/>
    </xf>
    <xf numFmtId="164" fontId="6" fillId="35" borderId="0" xfId="47" applyNumberFormat="1" applyFont="1" applyFill="1" applyBorder="1" applyAlignment="1">
      <alignment vertical="center"/>
    </xf>
    <xf numFmtId="9" fontId="6" fillId="35" borderId="0" xfId="63" applyFont="1" applyFill="1" applyBorder="1" applyAlignment="1">
      <alignment vertical="center"/>
    </xf>
    <xf numFmtId="164" fontId="6" fillId="35" borderId="0" xfId="47" applyNumberFormat="1" applyFont="1" applyFill="1" applyAlignment="1">
      <alignment vertical="center"/>
    </xf>
    <xf numFmtId="9" fontId="6" fillId="35" borderId="0" xfId="63" applyFont="1" applyFill="1" applyAlignment="1">
      <alignment vertical="center"/>
    </xf>
    <xf numFmtId="0" fontId="6" fillId="35" borderId="0" xfId="56" applyFont="1" applyFill="1">
      <alignment/>
      <protection/>
    </xf>
    <xf numFmtId="0" fontId="6" fillId="35" borderId="0" xfId="56" applyFont="1" applyFill="1" applyAlignment="1">
      <alignment wrapText="1"/>
      <protection/>
    </xf>
    <xf numFmtId="0" fontId="6" fillId="35" borderId="0" xfId="57" applyFont="1" applyFill="1" applyAlignment="1">
      <alignment horizontal="left" vertical="center" wrapText="1"/>
      <protection/>
    </xf>
    <xf numFmtId="0" fontId="6" fillId="35" borderId="0" xfId="55" applyFont="1" applyFill="1" applyBorder="1" applyAlignment="1">
      <alignment horizontal="left" vertical="top"/>
      <protection/>
    </xf>
    <xf numFmtId="0" fontId="6" fillId="35" borderId="27" xfId="55" applyFont="1" applyFill="1" applyBorder="1" applyAlignment="1">
      <alignment vertical="center" wrapText="1"/>
      <protection/>
    </xf>
    <xf numFmtId="0" fontId="6" fillId="35" borderId="0" xfId="55" applyFont="1" applyFill="1" applyBorder="1" applyAlignment="1">
      <alignment horizontal="left" vertical="top" wrapText="1"/>
      <protection/>
    </xf>
    <xf numFmtId="0" fontId="6" fillId="35" borderId="0" xfId="55" applyFont="1" applyFill="1" applyBorder="1" applyAlignment="1">
      <alignment vertical="center" wrapText="1"/>
      <protection/>
    </xf>
    <xf numFmtId="0" fontId="11" fillId="35" borderId="0" xfId="58" applyFont="1" applyFill="1" applyBorder="1" applyAlignment="1">
      <alignment vertical="center"/>
      <protection/>
    </xf>
    <xf numFmtId="0" fontId="6" fillId="35" borderId="0" xfId="58" applyFont="1" applyFill="1" applyAlignment="1">
      <alignment horizontal="left" vertical="top" wrapText="1"/>
      <protection/>
    </xf>
    <xf numFmtId="0" fontId="6" fillId="35" borderId="0" xfId="58" applyFont="1" applyFill="1" applyAlignment="1">
      <alignment horizontal="left" vertical="center" wrapText="1"/>
      <protection/>
    </xf>
    <xf numFmtId="0" fontId="6" fillId="35" borderId="0" xfId="59" applyFont="1" applyFill="1" applyBorder="1" applyAlignment="1">
      <alignment vertical="center" wrapText="1"/>
      <protection/>
    </xf>
    <xf numFmtId="0" fontId="11" fillId="35" borderId="0" xfId="59" applyFont="1" applyFill="1" applyBorder="1" applyAlignment="1">
      <alignment/>
      <protection/>
    </xf>
    <xf numFmtId="0" fontId="6" fillId="35" borderId="0" xfId="59" applyFont="1" applyFill="1" applyAlignment="1">
      <alignment wrapText="1"/>
      <protection/>
    </xf>
    <xf numFmtId="0" fontId="6" fillId="35" borderId="0" xfId="59" applyFont="1" applyFill="1" applyAlignment="1">
      <alignment vertical="center" wrapText="1"/>
      <protection/>
    </xf>
    <xf numFmtId="0" fontId="6" fillId="35" borderId="0" xfId="59" applyFont="1" applyFill="1" applyAlignment="1">
      <alignment horizontal="left" vertical="center" wrapText="1"/>
      <protection/>
    </xf>
    <xf numFmtId="0" fontId="6" fillId="35" borderId="27" xfId="59" applyFont="1" applyFill="1" applyBorder="1" applyAlignment="1">
      <alignment vertical="center" wrapText="1"/>
      <protection/>
    </xf>
    <xf numFmtId="0" fontId="12" fillId="35" borderId="0" xfId="59" applyFont="1" applyFill="1" applyAlignment="1">
      <alignment horizontal="left" vertical="center" wrapText="1"/>
      <protection/>
    </xf>
    <xf numFmtId="0" fontId="6" fillId="35" borderId="0" xfId="59" applyFont="1" applyFill="1" applyBorder="1" applyAlignment="1">
      <alignment horizontal="left" vertical="center" wrapText="1"/>
      <protection/>
    </xf>
    <xf numFmtId="0" fontId="6" fillId="35" borderId="0" xfId="59" applyFont="1" applyFill="1" applyBorder="1" applyAlignment="1">
      <alignment horizontal="left" wrapText="1"/>
      <protection/>
    </xf>
    <xf numFmtId="0" fontId="11" fillId="35" borderId="0" xfId="59" applyFont="1" applyFill="1" applyBorder="1" applyAlignment="1">
      <alignment horizontal="left"/>
      <protection/>
    </xf>
    <xf numFmtId="0" fontId="11" fillId="35" borderId="0" xfId="59" applyFont="1" applyFill="1" applyBorder="1" applyAlignment="1">
      <alignment horizontal="left" wrapText="1"/>
      <protection/>
    </xf>
    <xf numFmtId="164" fontId="6" fillId="35" borderId="0" xfId="47" applyNumberFormat="1" applyFont="1" applyFill="1" applyBorder="1" applyAlignment="1">
      <alignment horizontal="left" wrapText="1"/>
    </xf>
    <xf numFmtId="9" fontId="6" fillId="35" borderId="0" xfId="63" applyFont="1" applyFill="1" applyBorder="1" applyAlignment="1">
      <alignment horizontal="left" wrapText="1"/>
    </xf>
    <xf numFmtId="0" fontId="6" fillId="35" borderId="0" xfId="59" applyFont="1" applyFill="1" applyBorder="1" applyAlignment="1">
      <alignment horizontal="left" vertical="top" wrapText="1"/>
      <protection/>
    </xf>
    <xf numFmtId="0" fontId="6" fillId="35" borderId="27" xfId="59" applyFont="1" applyFill="1" applyBorder="1" applyAlignment="1">
      <alignment wrapText="1"/>
      <protection/>
    </xf>
    <xf numFmtId="0" fontId="12" fillId="35" borderId="32" xfId="59" applyFont="1" applyFill="1" applyBorder="1" applyAlignment="1">
      <alignment horizontal="left" vertical="center" wrapText="1"/>
      <protection/>
    </xf>
    <xf numFmtId="0" fontId="7" fillId="35" borderId="33" xfId="59" applyFont="1" applyFill="1" applyBorder="1" applyAlignment="1">
      <alignment vertical="center" wrapText="1"/>
      <protection/>
    </xf>
    <xf numFmtId="0" fontId="6" fillId="35" borderId="0" xfId="59" applyFont="1" applyFill="1" applyBorder="1" applyAlignment="1">
      <alignment wrapText="1"/>
      <protection/>
    </xf>
    <xf numFmtId="0" fontId="12" fillId="35" borderId="0" xfId="59" applyFont="1" applyFill="1" applyBorder="1" applyAlignment="1">
      <alignment horizontal="left" wrapText="1"/>
      <protection/>
    </xf>
    <xf numFmtId="164" fontId="6" fillId="35" borderId="0" xfId="47" applyNumberFormat="1" applyFont="1" applyFill="1" applyBorder="1" applyAlignment="1">
      <alignment/>
    </xf>
    <xf numFmtId="9" fontId="6" fillId="35" borderId="0" xfId="63" applyFont="1" applyFill="1" applyBorder="1" applyAlignment="1">
      <alignment/>
    </xf>
    <xf numFmtId="0" fontId="6" fillId="35" borderId="0" xfId="56" applyFont="1" applyFill="1" applyBorder="1">
      <alignment/>
      <protection/>
    </xf>
    <xf numFmtId="49" fontId="6" fillId="35" borderId="0" xfId="56" applyNumberFormat="1" applyFont="1" applyFill="1" applyBorder="1" applyAlignment="1">
      <alignment horizontal="left"/>
      <protection/>
    </xf>
    <xf numFmtId="164" fontId="6" fillId="35" borderId="34" xfId="47" applyNumberFormat="1" applyFont="1" applyFill="1" applyBorder="1" applyAlignment="1">
      <alignment/>
    </xf>
    <xf numFmtId="164" fontId="6" fillId="35" borderId="0" xfId="47" applyNumberFormat="1" applyFont="1" applyFill="1" applyBorder="1" applyAlignment="1">
      <alignment/>
    </xf>
    <xf numFmtId="9" fontId="6" fillId="35" borderId="0" xfId="63" applyFont="1" applyFill="1" applyBorder="1" applyAlignment="1">
      <alignment/>
    </xf>
    <xf numFmtId="0" fontId="6" fillId="35" borderId="0" xfId="56" applyFont="1" applyFill="1" applyAlignment="1">
      <alignment horizontal="right"/>
      <protection/>
    </xf>
    <xf numFmtId="164" fontId="6" fillId="35" borderId="0" xfId="47" applyNumberFormat="1" applyFont="1" applyFill="1" applyAlignment="1">
      <alignment/>
    </xf>
    <xf numFmtId="9" fontId="6" fillId="35" borderId="0" xfId="63" applyFont="1" applyFill="1" applyAlignment="1">
      <alignment/>
    </xf>
    <xf numFmtId="0" fontId="6" fillId="35" borderId="0" xfId="60" applyFont="1" applyFill="1" applyAlignment="1">
      <alignment horizontal="left"/>
      <protection/>
    </xf>
    <xf numFmtId="0" fontId="6" fillId="35" borderId="0" xfId="60" applyFont="1" applyFill="1" applyAlignment="1">
      <alignment wrapText="1"/>
      <protection/>
    </xf>
    <xf numFmtId="0" fontId="6" fillId="35" borderId="0" xfId="60" applyFont="1" applyFill="1">
      <alignment/>
      <protection/>
    </xf>
    <xf numFmtId="0" fontId="7" fillId="35" borderId="0" xfId="60" applyFont="1" applyFill="1" applyBorder="1" applyAlignment="1">
      <alignment horizontal="centerContinuous" vertical="center"/>
      <protection/>
    </xf>
    <xf numFmtId="0" fontId="7" fillId="35" borderId="0" xfId="60" applyFont="1" applyFill="1" applyBorder="1" applyAlignment="1">
      <alignment horizontal="centerContinuous" vertical="center" wrapText="1"/>
      <protection/>
    </xf>
    <xf numFmtId="0" fontId="10" fillId="35" borderId="0" xfId="60" applyFont="1" applyFill="1" applyBorder="1" applyAlignment="1">
      <alignment horizontal="left" vertical="center" wrapText="1"/>
      <protection/>
    </xf>
    <xf numFmtId="0" fontId="6" fillId="35" borderId="0" xfId="60" applyFont="1" applyFill="1" applyBorder="1" applyAlignment="1">
      <alignment horizontal="left" vertical="top" wrapText="1"/>
      <protection/>
    </xf>
    <xf numFmtId="0" fontId="6" fillId="35" borderId="27" xfId="0" applyFont="1" applyFill="1" applyBorder="1" applyAlignment="1">
      <alignment wrapText="1"/>
    </xf>
    <xf numFmtId="0" fontId="6" fillId="35" borderId="0" xfId="60" applyFont="1" applyFill="1" applyBorder="1" applyAlignment="1">
      <alignment horizontal="left" vertical="center" wrapText="1"/>
      <protection/>
    </xf>
    <xf numFmtId="0" fontId="12" fillId="35" borderId="27" xfId="0" applyFont="1" applyFill="1" applyBorder="1" applyAlignment="1">
      <alignment horizontal="left" vertical="center" wrapText="1" indent="2"/>
    </xf>
    <xf numFmtId="0" fontId="6" fillId="35" borderId="0" xfId="0" applyFont="1" applyFill="1" applyBorder="1" applyAlignment="1">
      <alignment wrapText="1"/>
    </xf>
    <xf numFmtId="164" fontId="7" fillId="35" borderId="0" xfId="47" applyNumberFormat="1" applyFont="1" applyFill="1" applyBorder="1" applyAlignment="1">
      <alignment vertical="center" wrapText="1"/>
    </xf>
    <xf numFmtId="9" fontId="7" fillId="35" borderId="0" xfId="63" applyFont="1" applyFill="1" applyBorder="1" applyAlignment="1">
      <alignment vertical="center" wrapText="1"/>
    </xf>
    <xf numFmtId="0" fontId="6" fillId="35" borderId="0" xfId="60" applyFont="1" applyFill="1" applyAlignment="1">
      <alignment horizontal="left" vertical="center"/>
      <protection/>
    </xf>
    <xf numFmtId="0" fontId="7" fillId="35" borderId="0" xfId="60" applyFont="1" applyFill="1" applyBorder="1" applyAlignment="1">
      <alignment vertical="center" wrapText="1"/>
      <protection/>
    </xf>
    <xf numFmtId="0" fontId="6" fillId="35" borderId="0" xfId="61" applyFont="1" applyFill="1" applyBorder="1" applyAlignment="1">
      <alignment horizontal="left" vertical="center" wrapText="1"/>
      <protection/>
    </xf>
    <xf numFmtId="0" fontId="6" fillId="35" borderId="27" xfId="61" applyFont="1" applyFill="1" applyBorder="1" applyAlignment="1">
      <alignment vertical="center" wrapText="1"/>
      <protection/>
    </xf>
    <xf numFmtId="0" fontId="6" fillId="35" borderId="0" xfId="61" applyFont="1" applyFill="1" applyAlignment="1">
      <alignment horizontal="left" vertical="center" wrapText="1"/>
      <protection/>
    </xf>
    <xf numFmtId="0" fontId="6" fillId="35" borderId="0" xfId="61" applyFont="1" applyFill="1" applyAlignment="1">
      <alignment horizontal="left" vertical="center"/>
      <protection/>
    </xf>
    <xf numFmtId="0" fontId="6" fillId="35" borderId="0" xfId="61" applyFont="1" applyFill="1" applyBorder="1" applyAlignment="1">
      <alignment vertical="center" wrapText="1"/>
      <protection/>
    </xf>
    <xf numFmtId="0" fontId="6" fillId="35" borderId="0" xfId="60" applyFont="1" applyFill="1" applyBorder="1" applyAlignment="1">
      <alignment horizontal="left" vertical="center"/>
      <protection/>
    </xf>
    <xf numFmtId="0" fontId="10" fillId="35" borderId="0" xfId="62" applyFont="1" applyFill="1" applyBorder="1" applyAlignment="1">
      <alignment horizontal="left" vertical="center" wrapText="1"/>
      <protection/>
    </xf>
    <xf numFmtId="0" fontId="11" fillId="35" borderId="0" xfId="62" applyFont="1" applyFill="1" applyBorder="1" applyAlignment="1">
      <alignment/>
      <protection/>
    </xf>
    <xf numFmtId="0" fontId="6" fillId="35" borderId="0" xfId="62" applyFont="1" applyFill="1" applyAlignment="1">
      <alignment wrapText="1"/>
      <protection/>
    </xf>
    <xf numFmtId="164" fontId="12" fillId="35" borderId="0" xfId="47" applyNumberFormat="1" applyFont="1" applyFill="1" applyBorder="1" applyAlignment="1">
      <alignment/>
    </xf>
    <xf numFmtId="9" fontId="12" fillId="35" borderId="0" xfId="63" applyFont="1" applyFill="1" applyBorder="1" applyAlignment="1">
      <alignment/>
    </xf>
    <xf numFmtId="0" fontId="6" fillId="35" borderId="0" xfId="62" applyFont="1" applyFill="1" applyBorder="1" applyAlignment="1">
      <alignment horizontal="left" vertical="center"/>
      <protection/>
    </xf>
    <xf numFmtId="0" fontId="6" fillId="35" borderId="27" xfId="62" applyFont="1" applyFill="1" applyBorder="1" applyAlignment="1">
      <alignment vertical="center" wrapText="1"/>
      <protection/>
    </xf>
    <xf numFmtId="0" fontId="6" fillId="35" borderId="0" xfId="62" applyFont="1" applyFill="1" applyAlignment="1">
      <alignment horizontal="left" vertical="center"/>
      <protection/>
    </xf>
    <xf numFmtId="0" fontId="6" fillId="35" borderId="0" xfId="66" applyFont="1" applyFill="1" applyAlignment="1">
      <alignment horizontal="left" vertical="center"/>
      <protection/>
    </xf>
    <xf numFmtId="0" fontId="6" fillId="35" borderId="27" xfId="66" applyFont="1" applyFill="1" applyBorder="1" applyAlignment="1">
      <alignment horizontal="left" vertical="center" wrapText="1"/>
      <protection/>
    </xf>
    <xf numFmtId="0" fontId="12" fillId="35" borderId="0" xfId="62" applyFont="1" applyFill="1" applyBorder="1" applyAlignment="1">
      <alignment vertical="center" wrapText="1"/>
      <protection/>
    </xf>
    <xf numFmtId="0" fontId="12" fillId="35" borderId="0" xfId="62" applyFont="1" applyFill="1" applyBorder="1" applyAlignment="1">
      <alignment horizontal="left" vertical="center"/>
      <protection/>
    </xf>
    <xf numFmtId="0" fontId="6" fillId="35" borderId="0" xfId="62" applyFont="1" applyFill="1" applyBorder="1" applyAlignment="1">
      <alignment vertical="center" wrapText="1"/>
      <protection/>
    </xf>
    <xf numFmtId="0" fontId="11" fillId="35" borderId="0" xfId="62" applyFont="1" applyFill="1" applyAlignment="1">
      <alignment horizontal="left" vertical="center"/>
      <protection/>
    </xf>
    <xf numFmtId="0" fontId="12" fillId="35" borderId="0" xfId="62" applyFont="1" applyFill="1" applyAlignment="1">
      <alignment horizontal="left" vertical="center"/>
      <protection/>
    </xf>
    <xf numFmtId="0" fontId="7" fillId="35" borderId="0" xfId="62" applyFont="1" applyFill="1" applyBorder="1" applyAlignment="1">
      <alignment vertical="center" wrapText="1"/>
      <protection/>
    </xf>
    <xf numFmtId="0" fontId="6" fillId="35" borderId="0" xfId="62" applyFont="1" applyFill="1" applyAlignment="1">
      <alignment vertical="center" wrapText="1"/>
      <protection/>
    </xf>
    <xf numFmtId="0" fontId="6" fillId="35" borderId="32" xfId="56" applyFont="1" applyFill="1" applyBorder="1" applyAlignment="1">
      <alignment horizontal="right"/>
      <protection/>
    </xf>
    <xf numFmtId="0" fontId="3" fillId="35" borderId="30" xfId="56" applyFont="1" applyFill="1" applyBorder="1">
      <alignment/>
      <protection/>
    </xf>
    <xf numFmtId="0" fontId="3" fillId="35" borderId="30" xfId="56" applyFont="1" applyFill="1" applyBorder="1" applyAlignment="1">
      <alignment vertical="center"/>
      <protection/>
    </xf>
    <xf numFmtId="0" fontId="4" fillId="35" borderId="30" xfId="57" applyFont="1" applyFill="1" applyBorder="1" applyAlignment="1">
      <alignment horizontal="left" vertical="center"/>
      <protection/>
    </xf>
    <xf numFmtId="0" fontId="3" fillId="35" borderId="30" xfId="57" applyFont="1" applyFill="1" applyBorder="1" applyAlignment="1">
      <alignment horizontal="center" vertical="center" wrapText="1"/>
      <protection/>
    </xf>
    <xf numFmtId="0" fontId="3" fillId="35" borderId="30" xfId="57" applyFont="1" applyFill="1" applyBorder="1" applyAlignment="1">
      <alignment horizontal="center"/>
      <protection/>
    </xf>
    <xf numFmtId="0" fontId="3" fillId="35" borderId="30" xfId="58" applyFont="1" applyFill="1" applyBorder="1" applyAlignment="1">
      <alignment horizontal="center" vertical="center" wrapText="1"/>
      <protection/>
    </xf>
    <xf numFmtId="0" fontId="3" fillId="35" borderId="30" xfId="56" applyFont="1" applyFill="1" applyBorder="1" applyAlignment="1">
      <alignment horizontal="center" vertical="center"/>
      <protection/>
    </xf>
    <xf numFmtId="0" fontId="3" fillId="35" borderId="30" xfId="58" applyFont="1" applyFill="1" applyBorder="1" applyAlignment="1">
      <alignment vertical="center" wrapText="1"/>
      <protection/>
    </xf>
    <xf numFmtId="0" fontId="4" fillId="35" borderId="30" xfId="56" applyFont="1" applyFill="1" applyBorder="1" applyAlignment="1">
      <alignment horizontal="center" vertical="center" wrapText="1"/>
      <protection/>
    </xf>
    <xf numFmtId="0" fontId="3" fillId="35" borderId="30" xfId="56" applyFont="1" applyFill="1" applyBorder="1" applyAlignment="1">
      <alignment horizontal="center" vertical="center" wrapText="1"/>
      <protection/>
    </xf>
    <xf numFmtId="0" fontId="3" fillId="35" borderId="30" xfId="57" applyFont="1" applyFill="1" applyBorder="1" applyAlignment="1">
      <alignment vertical="center" wrapText="1"/>
      <protection/>
    </xf>
    <xf numFmtId="0" fontId="3" fillId="35" borderId="30" xfId="59" applyFont="1" applyFill="1" applyBorder="1" applyAlignment="1">
      <alignment horizontal="center" vertical="center" wrapText="1"/>
      <protection/>
    </xf>
    <xf numFmtId="0" fontId="3" fillId="35" borderId="30" xfId="59" applyFont="1" applyFill="1" applyBorder="1" applyAlignment="1">
      <alignment horizontal="center" wrapText="1"/>
      <protection/>
    </xf>
    <xf numFmtId="0" fontId="6" fillId="35" borderId="30" xfId="56" applyFont="1" applyFill="1" applyBorder="1" applyAlignment="1">
      <alignment horizontal="center"/>
      <protection/>
    </xf>
    <xf numFmtId="0" fontId="3" fillId="35" borderId="30" xfId="56" applyFont="1" applyFill="1" applyBorder="1" applyAlignment="1">
      <alignment horizontal="center"/>
      <protection/>
    </xf>
    <xf numFmtId="0" fontId="3" fillId="35" borderId="30" xfId="62" applyFont="1" applyFill="1" applyBorder="1" applyAlignment="1">
      <alignment horizontal="center" vertical="center" wrapText="1"/>
      <protection/>
    </xf>
    <xf numFmtId="0" fontId="3" fillId="35" borderId="28" xfId="56" applyFont="1" applyFill="1" applyBorder="1">
      <alignment/>
      <protection/>
    </xf>
    <xf numFmtId="0" fontId="3" fillId="35" borderId="28" xfId="56" applyFont="1" applyFill="1" applyBorder="1" applyAlignment="1">
      <alignment horizontal="right"/>
      <protection/>
    </xf>
    <xf numFmtId="0" fontId="3" fillId="35" borderId="28" xfId="56" applyFont="1" applyFill="1" applyBorder="1" applyAlignment="1">
      <alignment wrapText="1"/>
      <protection/>
    </xf>
    <xf numFmtId="164" fontId="3" fillId="35" borderId="28" xfId="47" applyNumberFormat="1" applyFont="1" applyFill="1" applyBorder="1" applyAlignment="1">
      <alignment/>
    </xf>
    <xf numFmtId="9" fontId="3" fillId="35" borderId="28" xfId="63" applyFont="1" applyFill="1" applyBorder="1" applyAlignment="1">
      <alignment/>
    </xf>
    <xf numFmtId="0" fontId="3" fillId="35" borderId="31" xfId="56" applyFont="1" applyFill="1" applyBorder="1">
      <alignment/>
      <protection/>
    </xf>
    <xf numFmtId="164" fontId="3" fillId="35" borderId="0" xfId="47" applyNumberFormat="1" applyFont="1" applyFill="1" applyBorder="1" applyAlignment="1">
      <alignment/>
    </xf>
    <xf numFmtId="0" fontId="6" fillId="35" borderId="0" xfId="56" applyFont="1" applyFill="1" applyBorder="1" applyAlignment="1" applyProtection="1">
      <alignment vertical="center"/>
      <protection/>
    </xf>
    <xf numFmtId="0" fontId="6" fillId="35" borderId="0" xfId="56" applyNumberFormat="1" applyFont="1" applyFill="1" applyBorder="1" applyAlignment="1" applyProtection="1">
      <alignment vertical="center"/>
      <protection/>
    </xf>
    <xf numFmtId="0" fontId="6" fillId="35" borderId="35" xfId="56" applyFont="1" applyFill="1" applyBorder="1" applyAlignment="1" applyProtection="1">
      <alignment vertical="center"/>
      <protection/>
    </xf>
    <xf numFmtId="0" fontId="6" fillId="35" borderId="35" xfId="56" applyNumberFormat="1" applyFont="1" applyFill="1" applyBorder="1" applyAlignment="1" applyProtection="1">
      <alignment vertical="center"/>
      <protection/>
    </xf>
    <xf numFmtId="0" fontId="68" fillId="35" borderId="0" xfId="0" applyFont="1" applyFill="1" applyBorder="1" applyAlignment="1">
      <alignment/>
    </xf>
    <xf numFmtId="164" fontId="6" fillId="35" borderId="36" xfId="47" applyNumberFormat="1" applyFont="1" applyFill="1" applyBorder="1" applyAlignment="1">
      <alignment horizontal="center" vertical="center"/>
    </xf>
    <xf numFmtId="0" fontId="51" fillId="35" borderId="0" xfId="0" applyFont="1" applyFill="1" applyBorder="1" applyAlignment="1">
      <alignment horizontal="left"/>
    </xf>
    <xf numFmtId="0" fontId="51" fillId="35" borderId="37" xfId="0" applyFont="1" applyFill="1" applyBorder="1" applyAlignment="1">
      <alignment horizontal="right"/>
    </xf>
    <xf numFmtId="164" fontId="51" fillId="35" borderId="14" xfId="47" applyNumberFormat="1" applyFont="1" applyFill="1" applyBorder="1" applyAlignment="1">
      <alignment horizontal="right"/>
    </xf>
    <xf numFmtId="164" fontId="51" fillId="35" borderId="16" xfId="47" applyNumberFormat="1" applyFont="1" applyFill="1" applyBorder="1" applyAlignment="1">
      <alignment/>
    </xf>
    <xf numFmtId="0" fontId="51" fillId="35" borderId="37" xfId="0" applyFont="1" applyFill="1" applyBorder="1" applyAlignment="1">
      <alignment horizontal="left"/>
    </xf>
    <xf numFmtId="0" fontId="51" fillId="35" borderId="38" xfId="0" applyFont="1" applyFill="1" applyBorder="1" applyAlignment="1">
      <alignment horizontal="right"/>
    </xf>
    <xf numFmtId="0" fontId="51" fillId="35" borderId="38" xfId="0" applyFont="1" applyFill="1" applyBorder="1" applyAlignment="1">
      <alignment horizontal="left"/>
    </xf>
    <xf numFmtId="0" fontId="51" fillId="35" borderId="38" xfId="0" applyFont="1" applyFill="1" applyBorder="1" applyAlignment="1">
      <alignment horizontal="left" wrapText="1"/>
    </xf>
    <xf numFmtId="0" fontId="51" fillId="35" borderId="39" xfId="0" applyFont="1" applyFill="1" applyBorder="1" applyAlignment="1">
      <alignment horizontal="right"/>
    </xf>
    <xf numFmtId="0" fontId="51" fillId="35" borderId="39" xfId="0" applyFont="1" applyFill="1" applyBorder="1" applyAlignment="1">
      <alignment horizontal="left"/>
    </xf>
    <xf numFmtId="0" fontId="66" fillId="35" borderId="40" xfId="0" applyFont="1" applyFill="1" applyBorder="1" applyAlignment="1">
      <alignment horizontal="right"/>
    </xf>
    <xf numFmtId="0" fontId="66" fillId="35" borderId="40" xfId="0" applyFont="1" applyFill="1" applyBorder="1" applyAlignment="1">
      <alignment horizontal="left"/>
    </xf>
    <xf numFmtId="0" fontId="51" fillId="35" borderId="41" xfId="0" applyFont="1" applyFill="1" applyBorder="1" applyAlignment="1">
      <alignment horizontal="right"/>
    </xf>
    <xf numFmtId="0" fontId="51" fillId="35" borderId="41" xfId="0" applyFont="1" applyFill="1" applyBorder="1" applyAlignment="1">
      <alignment horizontal="left"/>
    </xf>
    <xf numFmtId="164" fontId="6" fillId="35" borderId="42" xfId="47" applyNumberFormat="1" applyFont="1" applyFill="1" applyBorder="1" applyAlignment="1">
      <alignment horizontal="center"/>
    </xf>
    <xf numFmtId="0" fontId="3" fillId="35" borderId="0" xfId="51" applyFont="1" applyFill="1">
      <alignment/>
      <protection/>
    </xf>
    <xf numFmtId="0" fontId="3" fillId="35" borderId="0" xfId="51" applyFont="1" applyFill="1" applyAlignment="1">
      <alignment/>
      <protection/>
    </xf>
    <xf numFmtId="0" fontId="3" fillId="35" borderId="0" xfId="51" applyFont="1" applyFill="1" applyAlignment="1">
      <alignment horizontal="center"/>
      <protection/>
    </xf>
    <xf numFmtId="0" fontId="3" fillId="35" borderId="0" xfId="51" applyFont="1" applyFill="1" applyBorder="1">
      <alignment/>
      <protection/>
    </xf>
    <xf numFmtId="0" fontId="6" fillId="35" borderId="0" xfId="51" applyFont="1" applyFill="1">
      <alignment/>
      <protection/>
    </xf>
    <xf numFmtId="0" fontId="6" fillId="35" borderId="0" xfId="51" applyFont="1" applyFill="1" applyBorder="1" applyAlignment="1">
      <alignment horizontal="center"/>
      <protection/>
    </xf>
    <xf numFmtId="0" fontId="6" fillId="35" borderId="43" xfId="0" applyFont="1" applyFill="1" applyBorder="1" applyAlignment="1">
      <alignment horizontal="right"/>
    </xf>
    <xf numFmtId="164" fontId="6" fillId="35" borderId="42" xfId="47" applyNumberFormat="1" applyFont="1" applyFill="1" applyBorder="1" applyAlignment="1">
      <alignment horizontal="right"/>
    </xf>
    <xf numFmtId="164" fontId="6" fillId="35" borderId="36" xfId="47" applyNumberFormat="1" applyFont="1" applyFill="1" applyBorder="1" applyAlignment="1">
      <alignment/>
    </xf>
    <xf numFmtId="0" fontId="6" fillId="35" borderId="44" xfId="0" applyFont="1" applyFill="1" applyBorder="1" applyAlignment="1">
      <alignment/>
    </xf>
    <xf numFmtId="0" fontId="7" fillId="35" borderId="43" xfId="0" applyFont="1" applyFill="1" applyBorder="1" applyAlignment="1">
      <alignment horizontal="right"/>
    </xf>
    <xf numFmtId="164" fontId="7" fillId="35" borderId="42" xfId="47" applyNumberFormat="1" applyFont="1" applyFill="1" applyBorder="1" applyAlignment="1">
      <alignment horizontal="right"/>
    </xf>
    <xf numFmtId="164" fontId="7" fillId="35" borderId="36" xfId="47" applyNumberFormat="1" applyFont="1" applyFill="1" applyBorder="1" applyAlignment="1">
      <alignment/>
    </xf>
    <xf numFmtId="0" fontId="7" fillId="35" borderId="44" xfId="0" applyFont="1" applyFill="1" applyBorder="1" applyAlignment="1">
      <alignment/>
    </xf>
    <xf numFmtId="0" fontId="7" fillId="35" borderId="0" xfId="54" applyFont="1" applyFill="1" applyAlignment="1">
      <alignment horizontal="left"/>
      <protection/>
    </xf>
    <xf numFmtId="164" fontId="7" fillId="35" borderId="0" xfId="47" applyNumberFormat="1" applyFont="1" applyFill="1" applyAlignment="1">
      <alignment horizontal="left"/>
    </xf>
    <xf numFmtId="0" fontId="6" fillId="35" borderId="0" xfId="51" applyFont="1" applyFill="1" applyAlignment="1">
      <alignment horizontal="center"/>
      <protection/>
    </xf>
    <xf numFmtId="164" fontId="6" fillId="35" borderId="45" xfId="47" applyNumberFormat="1" applyFont="1" applyFill="1" applyBorder="1" applyAlignment="1">
      <alignment horizontal="center"/>
    </xf>
    <xf numFmtId="164" fontId="6" fillId="35" borderId="46" xfId="47" applyNumberFormat="1" applyFont="1" applyFill="1" applyBorder="1" applyAlignment="1">
      <alignment horizontal="center"/>
    </xf>
    <xf numFmtId="0" fontId="7" fillId="35" borderId="43" xfId="54" applyFont="1" applyFill="1" applyBorder="1" applyAlignment="1">
      <alignment horizontal="center" vertical="center"/>
      <protection/>
    </xf>
    <xf numFmtId="164" fontId="7" fillId="35" borderId="42" xfId="47" applyNumberFormat="1" applyFont="1" applyFill="1" applyBorder="1" applyAlignment="1">
      <alignment horizontal="center" vertical="center"/>
    </xf>
    <xf numFmtId="164" fontId="7" fillId="35" borderId="36" xfId="47" applyNumberFormat="1" applyFont="1" applyFill="1" applyBorder="1" applyAlignment="1">
      <alignment vertical="center"/>
    </xf>
    <xf numFmtId="0" fontId="7" fillId="35" borderId="44" xfId="54" applyFont="1" applyFill="1" applyBorder="1" applyAlignment="1">
      <alignment horizontal="center" vertical="center"/>
      <protection/>
    </xf>
    <xf numFmtId="0" fontId="6" fillId="35" borderId="47" xfId="54" applyFont="1" applyFill="1" applyBorder="1" applyAlignment="1">
      <alignment horizontal="left" vertical="center"/>
      <protection/>
    </xf>
    <xf numFmtId="164" fontId="6" fillId="35" borderId="45" xfId="47" applyNumberFormat="1" applyFont="1" applyFill="1" applyBorder="1" applyAlignment="1">
      <alignment horizontal="left" vertical="center"/>
    </xf>
    <xf numFmtId="164" fontId="7" fillId="35" borderId="46" xfId="47" applyNumberFormat="1" applyFont="1" applyFill="1" applyBorder="1" applyAlignment="1">
      <alignment vertical="center"/>
    </xf>
    <xf numFmtId="0" fontId="6" fillId="35" borderId="48" xfId="54" applyFont="1" applyFill="1" applyBorder="1" applyAlignment="1">
      <alignment vertical="center"/>
      <protection/>
    </xf>
    <xf numFmtId="0" fontId="6" fillId="35" borderId="49" xfId="54" applyFont="1" applyFill="1" applyBorder="1" applyAlignment="1">
      <alignment horizontal="left" vertical="center"/>
      <protection/>
    </xf>
    <xf numFmtId="164" fontId="6" fillId="35" borderId="14" xfId="47" applyNumberFormat="1" applyFont="1" applyFill="1" applyBorder="1" applyAlignment="1">
      <alignment horizontal="left" vertical="center"/>
    </xf>
    <xf numFmtId="164" fontId="7" fillId="35" borderId="16" xfId="47" applyNumberFormat="1" applyFont="1" applyFill="1" applyBorder="1" applyAlignment="1">
      <alignment vertical="center"/>
    </xf>
    <xf numFmtId="0" fontId="6" fillId="35" borderId="30" xfId="54" applyFont="1" applyFill="1" applyBorder="1" applyAlignment="1">
      <alignment horizontal="left" vertical="center"/>
      <protection/>
    </xf>
    <xf numFmtId="0" fontId="6" fillId="35" borderId="49" xfId="54" applyFont="1" applyFill="1" applyBorder="1" applyAlignment="1">
      <alignment horizontal="center" vertical="center"/>
      <protection/>
    </xf>
    <xf numFmtId="164" fontId="6" fillId="35" borderId="14" xfId="47" applyNumberFormat="1" applyFont="1" applyFill="1" applyBorder="1" applyAlignment="1">
      <alignment horizontal="center" vertical="center"/>
    </xf>
    <xf numFmtId="0" fontId="6" fillId="35" borderId="30" xfId="54" applyFont="1" applyFill="1" applyBorder="1" applyAlignment="1">
      <alignment horizontal="left" vertical="center" wrapText="1"/>
      <protection/>
    </xf>
    <xf numFmtId="0" fontId="6" fillId="35" borderId="50" xfId="54" applyFont="1" applyFill="1" applyBorder="1" applyAlignment="1">
      <alignment horizontal="center" vertical="center"/>
      <protection/>
    </xf>
    <xf numFmtId="164" fontId="6" fillId="35" borderId="23" xfId="47" applyNumberFormat="1" applyFont="1" applyFill="1" applyBorder="1" applyAlignment="1">
      <alignment horizontal="center" vertical="center"/>
    </xf>
    <xf numFmtId="164" fontId="7" fillId="35" borderId="25" xfId="47" applyNumberFormat="1" applyFont="1" applyFill="1" applyBorder="1" applyAlignment="1">
      <alignment vertical="center"/>
    </xf>
    <xf numFmtId="0" fontId="6" fillId="35" borderId="31" xfId="54" applyFont="1" applyFill="1" applyBorder="1" applyAlignment="1">
      <alignment horizontal="center" vertical="center"/>
      <protection/>
    </xf>
    <xf numFmtId="9" fontId="71" fillId="35" borderId="43" xfId="63" applyFont="1" applyFill="1" applyBorder="1" applyAlignment="1">
      <alignment horizontal="center" vertical="center"/>
    </xf>
    <xf numFmtId="9" fontId="11" fillId="35" borderId="42" xfId="63" applyFont="1" applyFill="1" applyBorder="1" applyAlignment="1">
      <alignment horizontal="center" vertical="center"/>
    </xf>
    <xf numFmtId="9" fontId="71" fillId="35" borderId="36" xfId="63" applyFont="1" applyFill="1" applyBorder="1" applyAlignment="1">
      <alignment horizontal="center" vertical="center"/>
    </xf>
    <xf numFmtId="9" fontId="71" fillId="35" borderId="39" xfId="63" applyFont="1" applyFill="1" applyBorder="1" applyAlignment="1">
      <alignment horizontal="center" vertical="center"/>
    </xf>
    <xf numFmtId="0" fontId="4" fillId="35" borderId="28" xfId="51" applyFont="1" applyFill="1" applyBorder="1">
      <alignment/>
      <protection/>
    </xf>
    <xf numFmtId="0" fontId="6" fillId="35" borderId="28" xfId="51" applyFont="1" applyFill="1" applyBorder="1">
      <alignment/>
      <protection/>
    </xf>
    <xf numFmtId="164" fontId="6" fillId="35" borderId="28" xfId="47" applyNumberFormat="1" applyFont="1" applyFill="1" applyBorder="1" applyAlignment="1">
      <alignment/>
    </xf>
    <xf numFmtId="0" fontId="3" fillId="35" borderId="30" xfId="51" applyFont="1" applyFill="1" applyBorder="1">
      <alignment/>
      <protection/>
    </xf>
    <xf numFmtId="0" fontId="3" fillId="35" borderId="30" xfId="51" applyFont="1" applyFill="1" applyBorder="1" applyAlignment="1">
      <alignment/>
      <protection/>
    </xf>
    <xf numFmtId="0" fontId="3" fillId="35" borderId="30" xfId="51" applyFont="1" applyFill="1" applyBorder="1" applyAlignment="1">
      <alignment horizontal="center"/>
      <protection/>
    </xf>
    <xf numFmtId="9" fontId="3" fillId="35" borderId="30" xfId="63" applyFont="1" applyFill="1" applyBorder="1" applyAlignment="1">
      <alignment/>
    </xf>
    <xf numFmtId="0" fontId="4" fillId="35" borderId="31" xfId="51" applyFont="1" applyFill="1" applyBorder="1">
      <alignment/>
      <protection/>
    </xf>
    <xf numFmtId="0" fontId="3" fillId="33" borderId="0" xfId="54" applyFont="1" applyFill="1" applyBorder="1">
      <alignment/>
      <protection/>
    </xf>
    <xf numFmtId="0" fontId="6" fillId="35" borderId="49" xfId="54" applyFont="1" applyFill="1" applyBorder="1" applyAlignment="1">
      <alignment horizontal="left" vertical="center" wrapText="1"/>
      <protection/>
    </xf>
    <xf numFmtId="0" fontId="3" fillId="35" borderId="0" xfId="0" applyFont="1" applyFill="1" applyAlignment="1">
      <alignment/>
    </xf>
    <xf numFmtId="0" fontId="3" fillId="35" borderId="0" xfId="0" applyFont="1" applyFill="1" applyAlignment="1">
      <alignment wrapText="1"/>
    </xf>
    <xf numFmtId="0" fontId="3" fillId="35" borderId="0" xfId="0" applyFont="1" applyFill="1" applyBorder="1" applyAlignment="1">
      <alignment/>
    </xf>
    <xf numFmtId="0" fontId="3" fillId="35" borderId="30" xfId="0" applyFont="1" applyFill="1" applyBorder="1" applyAlignment="1">
      <alignment/>
    </xf>
    <xf numFmtId="0" fontId="3" fillId="35" borderId="28" xfId="0" applyFont="1" applyFill="1" applyBorder="1" applyAlignment="1">
      <alignment/>
    </xf>
    <xf numFmtId="0" fontId="3" fillId="35" borderId="28" xfId="0" applyFont="1" applyFill="1" applyBorder="1" applyAlignment="1">
      <alignment wrapText="1"/>
    </xf>
    <xf numFmtId="0" fontId="3" fillId="35" borderId="31" xfId="0" applyFont="1" applyFill="1" applyBorder="1" applyAlignment="1">
      <alignment/>
    </xf>
    <xf numFmtId="0" fontId="7" fillId="35" borderId="0" xfId="0" applyFont="1" applyFill="1" applyBorder="1" applyAlignment="1">
      <alignment/>
    </xf>
    <xf numFmtId="0" fontId="6" fillId="35" borderId="0" xfId="0" applyFont="1" applyFill="1" applyBorder="1" applyAlignment="1">
      <alignment/>
    </xf>
    <xf numFmtId="0" fontId="6" fillId="35" borderId="42"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52" xfId="0" applyFont="1" applyFill="1" applyBorder="1" applyAlignment="1">
      <alignment vertical="center" wrapText="1"/>
    </xf>
    <xf numFmtId="0" fontId="6" fillId="35" borderId="53" xfId="0" applyFont="1" applyFill="1" applyBorder="1" applyAlignment="1">
      <alignment vertical="center" wrapText="1"/>
    </xf>
    <xf numFmtId="0" fontId="7" fillId="35" borderId="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6" fillId="36" borderId="52" xfId="0" applyFont="1" applyFill="1" applyBorder="1" applyAlignment="1">
      <alignment vertical="center" wrapText="1"/>
    </xf>
    <xf numFmtId="0" fontId="7" fillId="35" borderId="50" xfId="0" applyFont="1" applyFill="1" applyBorder="1" applyAlignment="1">
      <alignment horizontal="left" vertical="center" wrapText="1"/>
    </xf>
    <xf numFmtId="0" fontId="7" fillId="36" borderId="54" xfId="0" applyFont="1" applyFill="1" applyBorder="1" applyAlignment="1">
      <alignment horizontal="center" vertical="center" wrapText="1"/>
    </xf>
    <xf numFmtId="0" fontId="6" fillId="36" borderId="53" xfId="0" applyFont="1" applyFill="1" applyBorder="1" applyAlignment="1">
      <alignment vertical="center" wrapText="1"/>
    </xf>
    <xf numFmtId="0" fontId="7" fillId="35" borderId="55" xfId="0" applyFont="1" applyFill="1" applyBorder="1" applyAlignment="1">
      <alignment horizontal="center" vertical="center" wrapText="1"/>
    </xf>
    <xf numFmtId="0" fontId="6" fillId="35" borderId="56" xfId="0" applyFont="1" applyFill="1" applyBorder="1" applyAlignment="1">
      <alignment vertical="center" wrapText="1"/>
    </xf>
    <xf numFmtId="0" fontId="7" fillId="35" borderId="57" xfId="0" applyFont="1" applyFill="1" applyBorder="1" applyAlignment="1">
      <alignment vertical="center" wrapText="1"/>
    </xf>
    <xf numFmtId="0" fontId="6" fillId="35" borderId="56" xfId="0" applyFont="1" applyFill="1" applyBorder="1" applyAlignment="1">
      <alignment wrapText="1"/>
    </xf>
    <xf numFmtId="0" fontId="6" fillId="35" borderId="56" xfId="0" applyFont="1" applyFill="1" applyBorder="1" applyAlignment="1">
      <alignment horizontal="left" vertical="center" wrapText="1"/>
    </xf>
    <xf numFmtId="0" fontId="7" fillId="35" borderId="0" xfId="0" applyFont="1" applyFill="1" applyBorder="1" applyAlignment="1">
      <alignment vertical="center" wrapText="1"/>
    </xf>
    <xf numFmtId="0" fontId="6" fillId="35" borderId="52" xfId="0" applyFont="1" applyFill="1" applyBorder="1" applyAlignment="1">
      <alignment wrapText="1"/>
    </xf>
    <xf numFmtId="0" fontId="6" fillId="35" borderId="0" xfId="0" applyFont="1" applyFill="1" applyAlignment="1">
      <alignment/>
    </xf>
    <xf numFmtId="0" fontId="0" fillId="0" borderId="0" xfId="0" applyFont="1" applyAlignment="1">
      <alignment/>
    </xf>
    <xf numFmtId="0" fontId="7" fillId="35" borderId="58" xfId="56" applyFont="1" applyFill="1" applyBorder="1" applyAlignment="1">
      <alignment vertical="center" wrapText="1"/>
      <protection/>
    </xf>
    <xf numFmtId="0" fontId="7" fillId="35" borderId="59" xfId="56" applyFont="1" applyFill="1" applyBorder="1" applyAlignment="1">
      <alignment vertical="center" wrapText="1"/>
      <protection/>
    </xf>
    <xf numFmtId="0" fontId="7" fillId="35" borderId="59" xfId="59" applyFont="1" applyFill="1" applyBorder="1" applyAlignment="1">
      <alignment vertical="center" wrapText="1"/>
      <protection/>
    </xf>
    <xf numFmtId="0" fontId="7" fillId="35" borderId="58" xfId="59" applyFont="1" applyFill="1" applyBorder="1" applyAlignment="1">
      <alignment vertical="center" wrapText="1"/>
      <protection/>
    </xf>
    <xf numFmtId="0" fontId="7" fillId="35" borderId="59" xfId="60" applyFont="1" applyFill="1" applyBorder="1" applyAlignment="1">
      <alignment vertical="center" wrapText="1"/>
      <protection/>
    </xf>
    <xf numFmtId="0" fontId="7" fillId="35" borderId="58" xfId="60" applyFont="1" applyFill="1" applyBorder="1" applyAlignment="1">
      <alignment vertical="center" wrapText="1"/>
      <protection/>
    </xf>
    <xf numFmtId="0" fontId="7" fillId="35" borderId="58" xfId="62" applyFont="1" applyFill="1" applyBorder="1" applyAlignment="1">
      <alignment vertical="center" wrapText="1"/>
      <protection/>
    </xf>
    <xf numFmtId="0" fontId="7" fillId="35" borderId="58" xfId="62" applyFont="1" applyFill="1" applyBorder="1" applyAlignment="1">
      <alignment horizontal="left" vertical="center" wrapText="1"/>
      <protection/>
    </xf>
    <xf numFmtId="7" fontId="6" fillId="35" borderId="27" xfId="47" applyNumberFormat="1" applyFont="1" applyFill="1" applyBorder="1" applyAlignment="1">
      <alignment vertical="center" wrapText="1"/>
    </xf>
    <xf numFmtId="7" fontId="7" fillId="35" borderId="33" xfId="47" applyNumberFormat="1" applyFont="1" applyFill="1" applyBorder="1" applyAlignment="1">
      <alignment vertical="center"/>
    </xf>
    <xf numFmtId="7" fontId="7" fillId="35" borderId="60" xfId="47" applyNumberFormat="1" applyFont="1" applyFill="1" applyBorder="1" applyAlignment="1">
      <alignment vertical="center"/>
    </xf>
    <xf numFmtId="7" fontId="6" fillId="35" borderId="27" xfId="47" applyNumberFormat="1" applyFont="1" applyFill="1" applyBorder="1" applyAlignment="1">
      <alignment vertical="center"/>
    </xf>
    <xf numFmtId="7" fontId="6" fillId="35" borderId="27" xfId="47" applyNumberFormat="1" applyFont="1" applyFill="1" applyBorder="1" applyAlignment="1">
      <alignment/>
    </xf>
    <xf numFmtId="7" fontId="12" fillId="35" borderId="27" xfId="47" applyNumberFormat="1" applyFont="1" applyFill="1" applyBorder="1" applyAlignment="1">
      <alignment vertical="center" wrapText="1"/>
    </xf>
    <xf numFmtId="7" fontId="7" fillId="35" borderId="61" xfId="47" applyNumberFormat="1" applyFont="1" applyFill="1" applyBorder="1" applyAlignment="1">
      <alignment vertical="center"/>
    </xf>
    <xf numFmtId="7" fontId="6" fillId="35" borderId="62" xfId="47" applyNumberFormat="1" applyFont="1" applyFill="1" applyBorder="1" applyAlignment="1">
      <alignment/>
    </xf>
    <xf numFmtId="7" fontId="6" fillId="35" borderId="63" xfId="47" applyNumberFormat="1" applyFont="1" applyFill="1" applyBorder="1" applyAlignment="1">
      <alignment/>
    </xf>
    <xf numFmtId="166" fontId="6" fillId="35" borderId="27" xfId="63" applyNumberFormat="1" applyFont="1" applyFill="1" applyBorder="1" applyAlignment="1">
      <alignment vertical="center" wrapText="1"/>
    </xf>
    <xf numFmtId="166" fontId="7" fillId="35" borderId="64" xfId="63" applyNumberFormat="1" applyFont="1" applyFill="1" applyBorder="1" applyAlignment="1">
      <alignment vertical="center"/>
    </xf>
    <xf numFmtId="166" fontId="6" fillId="35" borderId="27" xfId="63" applyNumberFormat="1" applyFont="1" applyFill="1" applyBorder="1" applyAlignment="1">
      <alignment vertical="center"/>
    </xf>
    <xf numFmtId="166" fontId="6" fillId="35" borderId="27" xfId="63" applyNumberFormat="1" applyFont="1" applyFill="1" applyBorder="1" applyAlignment="1">
      <alignment/>
    </xf>
    <xf numFmtId="166" fontId="7" fillId="35" borderId="64" xfId="63" applyNumberFormat="1" applyFont="1" applyFill="1" applyBorder="1" applyAlignment="1">
      <alignment vertical="center" wrapText="1"/>
    </xf>
    <xf numFmtId="166" fontId="12" fillId="35" borderId="27" xfId="63" applyNumberFormat="1" applyFont="1" applyFill="1" applyBorder="1" applyAlignment="1">
      <alignment vertical="center" wrapText="1"/>
    </xf>
    <xf numFmtId="166" fontId="7" fillId="35" borderId="60" xfId="63" applyNumberFormat="1" applyFont="1" applyFill="1" applyBorder="1" applyAlignment="1">
      <alignment vertical="center" wrapText="1"/>
    </xf>
    <xf numFmtId="166" fontId="6" fillId="35" borderId="65" xfId="63" applyNumberFormat="1" applyFont="1" applyFill="1" applyBorder="1" applyAlignment="1">
      <alignment/>
    </xf>
    <xf numFmtId="166" fontId="6" fillId="35" borderId="66" xfId="63" applyNumberFormat="1" applyFont="1" applyFill="1" applyBorder="1" applyAlignment="1">
      <alignment/>
    </xf>
    <xf numFmtId="7" fontId="51" fillId="35" borderId="14" xfId="47" applyNumberFormat="1" applyFont="1" applyFill="1" applyBorder="1" applyAlignment="1">
      <alignment horizontal="right"/>
    </xf>
    <xf numFmtId="7" fontId="51" fillId="35" borderId="16" xfId="47" applyNumberFormat="1" applyFont="1" applyFill="1" applyBorder="1" applyAlignment="1">
      <alignment/>
    </xf>
    <xf numFmtId="7" fontId="51" fillId="35" borderId="14" xfId="47" applyNumberFormat="1" applyFont="1" applyFill="1" applyBorder="1" applyAlignment="1">
      <alignment/>
    </xf>
    <xf numFmtId="7" fontId="51" fillId="35" borderId="42" xfId="47" applyNumberFormat="1" applyFont="1" applyFill="1" applyBorder="1" applyAlignment="1">
      <alignment horizontal="right"/>
    </xf>
    <xf numFmtId="7" fontId="66" fillId="35" borderId="67" xfId="47" applyNumberFormat="1" applyFont="1" applyFill="1" applyBorder="1" applyAlignment="1">
      <alignment horizontal="right"/>
    </xf>
    <xf numFmtId="7" fontId="66" fillId="35" borderId="68" xfId="47" applyNumberFormat="1" applyFont="1" applyFill="1" applyBorder="1" applyAlignment="1">
      <alignment/>
    </xf>
    <xf numFmtId="7" fontId="66" fillId="35" borderId="67" xfId="47" applyNumberFormat="1" applyFont="1" applyFill="1" applyBorder="1" applyAlignment="1">
      <alignment/>
    </xf>
    <xf numFmtId="7" fontId="51" fillId="35" borderId="54" xfId="47" applyNumberFormat="1" applyFont="1" applyFill="1" applyBorder="1" applyAlignment="1">
      <alignment horizontal="right"/>
    </xf>
    <xf numFmtId="7" fontId="51" fillId="35" borderId="69" xfId="47" applyNumberFormat="1" applyFont="1" applyFill="1" applyBorder="1" applyAlignment="1">
      <alignment/>
    </xf>
    <xf numFmtId="7" fontId="51" fillId="35" borderId="54" xfId="47" applyNumberFormat="1" applyFont="1" applyFill="1" applyBorder="1" applyAlignment="1">
      <alignment/>
    </xf>
    <xf numFmtId="7" fontId="6" fillId="35" borderId="0" xfId="47" applyNumberFormat="1" applyFont="1" applyFill="1" applyBorder="1" applyAlignment="1">
      <alignment/>
    </xf>
    <xf numFmtId="7" fontId="6" fillId="35" borderId="0" xfId="47" applyNumberFormat="1" applyFont="1" applyFill="1" applyAlignment="1">
      <alignment/>
    </xf>
    <xf numFmtId="0" fontId="7" fillId="35" borderId="70" xfId="0" applyFont="1" applyFill="1" applyBorder="1" applyAlignment="1">
      <alignment vertical="center" wrapText="1"/>
    </xf>
    <xf numFmtId="0" fontId="0" fillId="35" borderId="0" xfId="0" applyFill="1" applyAlignment="1">
      <alignment/>
    </xf>
    <xf numFmtId="0" fontId="0" fillId="35" borderId="48" xfId="0" applyFill="1" applyBorder="1" applyAlignment="1">
      <alignment/>
    </xf>
    <xf numFmtId="0" fontId="0" fillId="35" borderId="30" xfId="0" applyFill="1" applyBorder="1" applyAlignment="1">
      <alignment/>
    </xf>
    <xf numFmtId="0" fontId="67" fillId="34" borderId="0" xfId="0" applyFont="1" applyFill="1" applyAlignment="1">
      <alignment horizontal="center" vertical="center"/>
    </xf>
    <xf numFmtId="0" fontId="51" fillId="35" borderId="0" xfId="0" applyFont="1" applyFill="1" applyAlignment="1">
      <alignment vertical="center"/>
    </xf>
    <xf numFmtId="0" fontId="51" fillId="35" borderId="0" xfId="0" applyFont="1" applyFill="1" applyAlignment="1" quotePrefix="1">
      <alignment/>
    </xf>
    <xf numFmtId="0" fontId="0" fillId="35" borderId="28" xfId="0" applyFill="1" applyBorder="1" applyAlignment="1">
      <alignment/>
    </xf>
    <xf numFmtId="0" fontId="51" fillId="35" borderId="28" xfId="0" applyFont="1" applyFill="1" applyBorder="1" applyAlignment="1">
      <alignment/>
    </xf>
    <xf numFmtId="0" fontId="0" fillId="35" borderId="31" xfId="0" applyFill="1" applyBorder="1" applyAlignment="1">
      <alignment/>
    </xf>
    <xf numFmtId="0" fontId="51" fillId="0" borderId="0" xfId="0" applyFont="1" applyAlignment="1">
      <alignment/>
    </xf>
    <xf numFmtId="0" fontId="0" fillId="35" borderId="71" xfId="0" applyFill="1" applyBorder="1" applyAlignment="1">
      <alignment/>
    </xf>
    <xf numFmtId="0" fontId="66" fillId="35" borderId="0" xfId="0" applyFont="1" applyFill="1" applyBorder="1" applyAlignment="1">
      <alignment vertical="center"/>
    </xf>
    <xf numFmtId="0" fontId="6" fillId="35" borderId="10" xfId="56" applyFont="1" applyFill="1" applyBorder="1" applyAlignment="1">
      <alignment wrapText="1"/>
      <protection/>
    </xf>
    <xf numFmtId="0" fontId="6" fillId="35" borderId="58" xfId="56" applyFont="1" applyFill="1" applyBorder="1" applyAlignment="1">
      <alignment wrapText="1"/>
      <protection/>
    </xf>
    <xf numFmtId="0" fontId="68" fillId="35" borderId="47" xfId="0" applyFont="1" applyFill="1" applyBorder="1" applyAlignment="1">
      <alignment/>
    </xf>
    <xf numFmtId="0" fontId="68" fillId="35" borderId="71" xfId="0" applyFont="1" applyFill="1" applyBorder="1" applyAlignment="1">
      <alignment/>
    </xf>
    <xf numFmtId="164" fontId="68" fillId="35" borderId="71" xfId="47" applyNumberFormat="1" applyFont="1" applyFill="1" applyBorder="1" applyAlignment="1">
      <alignment/>
    </xf>
    <xf numFmtId="0" fontId="68" fillId="35" borderId="48" xfId="0" applyFont="1" applyFill="1" applyBorder="1" applyAlignment="1">
      <alignment/>
    </xf>
    <xf numFmtId="0" fontId="68" fillId="35" borderId="49" xfId="0" applyFont="1" applyFill="1" applyBorder="1" applyAlignment="1">
      <alignment/>
    </xf>
    <xf numFmtId="0" fontId="68" fillId="35" borderId="30" xfId="0" applyFont="1" applyFill="1" applyBorder="1" applyAlignment="1">
      <alignment/>
    </xf>
    <xf numFmtId="164" fontId="68" fillId="35" borderId="0" xfId="47" applyNumberFormat="1" applyFont="1" applyFill="1" applyBorder="1" applyAlignment="1">
      <alignment/>
    </xf>
    <xf numFmtId="0" fontId="69" fillId="35" borderId="0" xfId="0" applyFont="1" applyFill="1" applyBorder="1" applyAlignment="1">
      <alignment horizontal="center"/>
    </xf>
    <xf numFmtId="0" fontId="51" fillId="35" borderId="0" xfId="0" applyFont="1" applyFill="1" applyBorder="1" applyAlignment="1">
      <alignment wrapText="1"/>
    </xf>
    <xf numFmtId="0" fontId="68" fillId="35" borderId="49" xfId="0" applyFont="1" applyFill="1" applyBorder="1" applyAlignment="1">
      <alignment horizontal="center"/>
    </xf>
    <xf numFmtId="0" fontId="51" fillId="35" borderId="30" xfId="0" applyFont="1" applyFill="1" applyBorder="1" applyAlignment="1">
      <alignment horizontal="center"/>
    </xf>
    <xf numFmtId="0" fontId="51" fillId="35" borderId="30" xfId="0" applyFont="1" applyFill="1" applyBorder="1" applyAlignment="1">
      <alignment/>
    </xf>
    <xf numFmtId="0" fontId="69" fillId="35" borderId="49" xfId="0" applyFont="1" applyFill="1" applyBorder="1" applyAlignment="1">
      <alignment/>
    </xf>
    <xf numFmtId="0" fontId="66" fillId="35" borderId="30" xfId="0" applyFont="1" applyFill="1" applyBorder="1" applyAlignment="1">
      <alignment/>
    </xf>
    <xf numFmtId="164" fontId="51" fillId="35" borderId="0" xfId="47" applyNumberFormat="1" applyFont="1" applyFill="1" applyBorder="1" applyAlignment="1">
      <alignment/>
    </xf>
    <xf numFmtId="0" fontId="53" fillId="35" borderId="0" xfId="0" applyFont="1" applyFill="1" applyBorder="1" applyAlignment="1">
      <alignment/>
    </xf>
    <xf numFmtId="164" fontId="53" fillId="35" borderId="0" xfId="47" applyNumberFormat="1" applyFont="1" applyFill="1" applyBorder="1" applyAlignment="1">
      <alignment/>
    </xf>
    <xf numFmtId="0" fontId="7" fillId="35" borderId="0" xfId="0" applyFont="1" applyFill="1" applyBorder="1" applyAlignment="1">
      <alignment horizontal="center"/>
    </xf>
    <xf numFmtId="0" fontId="68" fillId="35" borderId="49" xfId="0" applyFont="1" applyFill="1" applyBorder="1" applyAlignment="1">
      <alignment wrapText="1"/>
    </xf>
    <xf numFmtId="0" fontId="51" fillId="35" borderId="30" xfId="0" applyFont="1" applyFill="1" applyBorder="1" applyAlignment="1">
      <alignment wrapText="1"/>
    </xf>
    <xf numFmtId="0" fontId="68" fillId="33" borderId="50" xfId="0" applyFont="1" applyFill="1" applyBorder="1" applyAlignment="1">
      <alignment/>
    </xf>
    <xf numFmtId="0" fontId="68" fillId="35" borderId="28" xfId="0" applyFont="1" applyFill="1" applyBorder="1" applyAlignment="1">
      <alignment/>
    </xf>
    <xf numFmtId="164" fontId="68" fillId="35" borderId="28" xfId="47" applyNumberFormat="1" applyFont="1" applyFill="1" applyBorder="1" applyAlignment="1">
      <alignment/>
    </xf>
    <xf numFmtId="0" fontId="68" fillId="35" borderId="31" xfId="0" applyFont="1" applyFill="1" applyBorder="1" applyAlignment="1">
      <alignment/>
    </xf>
    <xf numFmtId="1" fontId="0" fillId="0" borderId="0" xfId="0" applyNumberFormat="1" applyAlignment="1" applyProtection="1">
      <alignment/>
      <protection/>
    </xf>
    <xf numFmtId="0" fontId="0" fillId="4" borderId="0" xfId="0" applyFill="1" applyAlignment="1" applyProtection="1">
      <alignment/>
      <protection/>
    </xf>
    <xf numFmtId="0" fontId="6" fillId="4" borderId="0" xfId="51" applyFont="1" applyFill="1" applyBorder="1" applyProtection="1">
      <alignment/>
      <protection/>
    </xf>
    <xf numFmtId="0" fontId="6" fillId="35" borderId="0" xfId="51" applyFont="1" applyFill="1" applyBorder="1" applyProtection="1">
      <alignment/>
      <protection/>
    </xf>
    <xf numFmtId="0" fontId="6" fillId="35" borderId="49" xfId="0" applyFont="1" applyFill="1" applyBorder="1" applyAlignment="1" applyProtection="1">
      <alignment/>
      <protection/>
    </xf>
    <xf numFmtId="0" fontId="6" fillId="0" borderId="0" xfId="0" applyFont="1" applyAlignment="1" applyProtection="1">
      <alignment/>
      <protection/>
    </xf>
    <xf numFmtId="0" fontId="7" fillId="35" borderId="0" xfId="0" applyFont="1" applyFill="1" applyBorder="1" applyAlignment="1" applyProtection="1">
      <alignment horizontal="center"/>
      <protection/>
    </xf>
    <xf numFmtId="0" fontId="7" fillId="35" borderId="27" xfId="0" applyFont="1" applyFill="1" applyBorder="1" applyAlignment="1" applyProtection="1">
      <alignment horizontal="left" indent="1"/>
      <protection/>
    </xf>
    <xf numFmtId="0" fontId="7" fillId="35" borderId="0" xfId="0" applyFont="1" applyFill="1" applyBorder="1" applyAlignment="1" applyProtection="1">
      <alignment horizontal="left" indent="1"/>
      <protection/>
    </xf>
    <xf numFmtId="0" fontId="66" fillId="35" borderId="0" xfId="0" applyFont="1" applyFill="1" applyBorder="1" applyAlignment="1">
      <alignment/>
    </xf>
    <xf numFmtId="164" fontId="6" fillId="35" borderId="50" xfId="47" applyNumberFormat="1" applyFont="1" applyFill="1" applyBorder="1" applyAlignment="1">
      <alignment horizontal="center" vertical="center" wrapText="1"/>
    </xf>
    <xf numFmtId="164" fontId="6" fillId="35" borderId="39" xfId="47" applyNumberFormat="1" applyFont="1" applyFill="1" applyBorder="1" applyAlignment="1">
      <alignment horizontal="center" vertical="center" wrapText="1"/>
    </xf>
    <xf numFmtId="0" fontId="10" fillId="35" borderId="0" xfId="61" applyFont="1" applyFill="1" applyBorder="1" applyAlignment="1">
      <alignment horizontal="left" vertical="center" wrapText="1"/>
      <protection/>
    </xf>
    <xf numFmtId="0" fontId="7" fillId="35" borderId="72" xfId="0" applyFont="1" applyFill="1" applyBorder="1" applyAlignment="1">
      <alignment horizontal="left"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30" xfId="0" applyFont="1" applyFill="1" applyBorder="1" applyAlignment="1" quotePrefix="1">
      <alignment vertical="center" wrapText="1"/>
    </xf>
    <xf numFmtId="0" fontId="3" fillId="35" borderId="16" xfId="0" applyFont="1" applyFill="1" applyBorder="1" applyAlignment="1">
      <alignment vertical="center"/>
    </xf>
    <xf numFmtId="0" fontId="7" fillId="35" borderId="0" xfId="56" applyFont="1" applyFill="1" applyBorder="1" applyAlignment="1">
      <alignment horizontal="left" wrapText="1"/>
      <protection/>
    </xf>
    <xf numFmtId="0" fontId="6" fillId="35" borderId="37" xfId="0" applyFont="1" applyFill="1" applyBorder="1" applyAlignment="1">
      <alignment horizontal="right"/>
    </xf>
    <xf numFmtId="0" fontId="6" fillId="35" borderId="37" xfId="0" applyFont="1" applyFill="1" applyBorder="1" applyAlignment="1">
      <alignment horizontal="left"/>
    </xf>
    <xf numFmtId="0" fontId="6" fillId="35" borderId="38" xfId="0" applyFont="1" applyFill="1" applyBorder="1" applyAlignment="1">
      <alignment horizontal="right"/>
    </xf>
    <xf numFmtId="0" fontId="6" fillId="35" borderId="38" xfId="0" applyFont="1" applyFill="1" applyBorder="1" applyAlignment="1">
      <alignment horizontal="left"/>
    </xf>
    <xf numFmtId="0" fontId="6" fillId="35" borderId="38" xfId="0" applyFont="1" applyFill="1" applyBorder="1" applyAlignment="1">
      <alignment horizontal="left" wrapText="1"/>
    </xf>
    <xf numFmtId="9" fontId="11" fillId="35" borderId="43" xfId="63" applyFont="1" applyFill="1" applyBorder="1" applyAlignment="1">
      <alignment horizontal="center" vertical="center"/>
    </xf>
    <xf numFmtId="9" fontId="11" fillId="35" borderId="39" xfId="63" applyFont="1" applyFill="1" applyBorder="1" applyAlignment="1">
      <alignment horizontal="center" vertical="center"/>
    </xf>
    <xf numFmtId="0" fontId="6" fillId="35" borderId="47" xfId="54" applyFont="1" applyFill="1" applyBorder="1" applyAlignment="1">
      <alignment horizontal="right" vertical="center"/>
      <protection/>
    </xf>
    <xf numFmtId="0" fontId="6" fillId="35" borderId="49" xfId="54" applyFont="1" applyFill="1" applyBorder="1" applyAlignment="1">
      <alignment horizontal="right" vertical="center" wrapText="1"/>
      <protection/>
    </xf>
    <xf numFmtId="0" fontId="6" fillId="35" borderId="49" xfId="54" applyFont="1" applyFill="1" applyBorder="1" applyAlignment="1">
      <alignment horizontal="right" vertical="center"/>
      <protection/>
    </xf>
    <xf numFmtId="49" fontId="6" fillId="27" borderId="27" xfId="0" applyNumberFormat="1" applyFont="1" applyFill="1" applyBorder="1" applyAlignment="1" applyProtection="1" quotePrefix="1">
      <alignment horizontal="left" vertical="center" wrapText="1" indent="1"/>
      <protection locked="0"/>
    </xf>
    <xf numFmtId="0" fontId="6" fillId="35" borderId="56" xfId="56" applyFont="1" applyFill="1" applyBorder="1" applyAlignment="1" applyProtection="1">
      <alignment horizontal="left" vertical="center"/>
      <protection/>
    </xf>
    <xf numFmtId="0" fontId="6" fillId="35" borderId="73" xfId="56" applyFont="1" applyFill="1" applyBorder="1" applyAlignment="1" applyProtection="1">
      <alignment horizontal="left" vertical="center"/>
      <protection/>
    </xf>
    <xf numFmtId="0" fontId="6" fillId="35" borderId="74" xfId="56" applyFont="1" applyFill="1" applyBorder="1" applyAlignment="1" applyProtection="1">
      <alignment horizontal="left" vertical="center"/>
      <protection/>
    </xf>
    <xf numFmtId="0" fontId="12" fillId="35" borderId="0" xfId="58" applyFont="1" applyFill="1" applyAlignment="1">
      <alignment vertical="center" wrapText="1"/>
      <protection/>
    </xf>
    <xf numFmtId="0" fontId="12" fillId="35" borderId="0" xfId="58" applyFont="1" applyFill="1" applyBorder="1" applyAlignment="1">
      <alignment horizontal="left" vertical="center" wrapText="1"/>
      <protection/>
    </xf>
    <xf numFmtId="0" fontId="15" fillId="35" borderId="30" xfId="58" applyFont="1" applyFill="1" applyBorder="1" applyAlignment="1">
      <alignment horizontal="center" vertical="center" wrapText="1"/>
      <protection/>
    </xf>
    <xf numFmtId="0" fontId="15" fillId="33" borderId="0" xfId="58" applyFont="1" applyFill="1" applyAlignment="1">
      <alignment vertical="center" wrapText="1"/>
      <protection/>
    </xf>
    <xf numFmtId="10" fontId="11" fillId="35" borderId="42" xfId="63" applyNumberFormat="1" applyFont="1" applyFill="1" applyBorder="1" applyAlignment="1">
      <alignment horizontal="center" vertical="center"/>
    </xf>
    <xf numFmtId="10" fontId="11" fillId="35" borderId="36" xfId="63" applyNumberFormat="1" applyFont="1" applyFill="1" applyBorder="1" applyAlignment="1">
      <alignment horizontal="center" vertical="center"/>
    </xf>
    <xf numFmtId="0" fontId="6" fillId="0" borderId="75" xfId="0" applyFont="1" applyBorder="1" applyAlignment="1">
      <alignment horizontal="center" vertical="center"/>
    </xf>
    <xf numFmtId="0" fontId="6" fillId="0" borderId="69"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55" xfId="0" applyFont="1" applyBorder="1" applyAlignment="1">
      <alignment/>
    </xf>
    <xf numFmtId="0" fontId="6" fillId="0" borderId="27" xfId="0" applyFont="1" applyBorder="1" applyAlignment="1">
      <alignment/>
    </xf>
    <xf numFmtId="0" fontId="6" fillId="0" borderId="76" xfId="0" applyFont="1" applyBorder="1" applyAlignment="1">
      <alignment/>
    </xf>
    <xf numFmtId="0" fontId="6" fillId="0" borderId="77" xfId="0" applyFont="1" applyBorder="1" applyAlignment="1">
      <alignment/>
    </xf>
    <xf numFmtId="0" fontId="6" fillId="0" borderId="78" xfId="0" applyFont="1" applyBorder="1" applyAlignment="1">
      <alignment/>
    </xf>
    <xf numFmtId="0" fontId="6" fillId="0" borderId="79" xfId="0" applyFont="1" applyBorder="1" applyAlignment="1">
      <alignment/>
    </xf>
    <xf numFmtId="164" fontId="7" fillId="0" borderId="42" xfId="47" applyNumberFormat="1" applyFont="1" applyBorder="1" applyAlignment="1">
      <alignment horizontal="center" vertical="center"/>
    </xf>
    <xf numFmtId="164" fontId="7" fillId="0" borderId="26" xfId="47" applyNumberFormat="1" applyFont="1" applyBorder="1" applyAlignment="1">
      <alignment vertical="center"/>
    </xf>
    <xf numFmtId="164" fontId="7" fillId="0" borderId="36" xfId="47" applyNumberFormat="1" applyFont="1" applyBorder="1" applyAlignment="1">
      <alignment vertical="center"/>
    </xf>
    <xf numFmtId="0" fontId="6" fillId="0" borderId="27" xfId="0" applyFont="1" applyBorder="1" applyAlignment="1">
      <alignment horizontal="left" indent="1"/>
    </xf>
    <xf numFmtId="0" fontId="6" fillId="0" borderId="78" xfId="0" applyFont="1" applyBorder="1" applyAlignment="1">
      <alignment horizontal="left" indent="1"/>
    </xf>
    <xf numFmtId="170" fontId="6" fillId="27" borderId="72" xfId="47" applyNumberFormat="1" applyFont="1" applyFill="1" applyBorder="1" applyAlignment="1">
      <alignment/>
    </xf>
    <xf numFmtId="170" fontId="6" fillId="35" borderId="72" xfId="47" applyNumberFormat="1" applyFont="1" applyFill="1" applyBorder="1" applyAlignment="1">
      <alignment/>
    </xf>
    <xf numFmtId="170" fontId="6" fillId="27" borderId="41" xfId="47" applyNumberFormat="1" applyFont="1" applyFill="1" applyBorder="1" applyAlignment="1">
      <alignment/>
    </xf>
    <xf numFmtId="170" fontId="6" fillId="35" borderId="41" xfId="47" applyNumberFormat="1" applyFont="1" applyFill="1" applyBorder="1" applyAlignment="1">
      <alignment/>
    </xf>
    <xf numFmtId="170" fontId="6" fillId="27" borderId="72" xfId="47" applyNumberFormat="1" applyFont="1" applyFill="1" applyBorder="1" applyAlignment="1">
      <alignment vertical="center" wrapText="1"/>
    </xf>
    <xf numFmtId="170" fontId="6" fillId="35" borderId="72" xfId="47" applyNumberFormat="1" applyFont="1" applyFill="1" applyBorder="1" applyAlignment="1">
      <alignment vertical="center" wrapText="1"/>
    </xf>
    <xf numFmtId="170" fontId="6" fillId="27" borderId="57" xfId="47" applyNumberFormat="1" applyFont="1" applyFill="1" applyBorder="1" applyAlignment="1">
      <alignment vertical="center" wrapText="1"/>
    </xf>
    <xf numFmtId="170" fontId="6" fillId="35" borderId="57" xfId="47" applyNumberFormat="1" applyFont="1" applyFill="1" applyBorder="1" applyAlignment="1">
      <alignment vertical="center" wrapText="1"/>
    </xf>
    <xf numFmtId="170" fontId="7" fillId="27" borderId="41" xfId="47" applyNumberFormat="1" applyFont="1" applyFill="1" applyBorder="1" applyAlignment="1">
      <alignment vertical="center" wrapText="1"/>
    </xf>
    <xf numFmtId="170" fontId="7" fillId="35" borderId="41" xfId="47" applyNumberFormat="1" applyFont="1" applyFill="1" applyBorder="1" applyAlignment="1">
      <alignment vertical="center" wrapText="1"/>
    </xf>
    <xf numFmtId="170" fontId="6" fillId="27" borderId="41" xfId="47" applyNumberFormat="1" applyFont="1" applyFill="1" applyBorder="1" applyAlignment="1">
      <alignment vertical="center" wrapText="1"/>
    </xf>
    <xf numFmtId="170" fontId="6" fillId="35" borderId="41" xfId="47" applyNumberFormat="1" applyFont="1" applyFill="1" applyBorder="1" applyAlignment="1">
      <alignment vertical="center" wrapText="1"/>
    </xf>
    <xf numFmtId="44" fontId="53" fillId="35" borderId="0" xfId="47" applyFont="1" applyFill="1" applyAlignment="1">
      <alignment/>
    </xf>
    <xf numFmtId="0" fontId="53" fillId="35" borderId="0" xfId="47" applyNumberFormat="1" applyFont="1" applyFill="1" applyAlignment="1">
      <alignment/>
    </xf>
    <xf numFmtId="44" fontId="53" fillId="35" borderId="30" xfId="47" applyFont="1" applyFill="1" applyBorder="1" applyAlignment="1">
      <alignment/>
    </xf>
    <xf numFmtId="44" fontId="53" fillId="0" borderId="0" xfId="47" applyFont="1" applyAlignment="1">
      <alignment/>
    </xf>
    <xf numFmtId="0" fontId="72" fillId="35" borderId="0" xfId="47" applyNumberFormat="1" applyFont="1" applyFill="1" applyAlignment="1">
      <alignment horizontal="center" vertical="center"/>
    </xf>
    <xf numFmtId="44" fontId="53" fillId="0" borderId="0" xfId="47" applyFont="1" applyFill="1" applyAlignment="1">
      <alignment/>
    </xf>
    <xf numFmtId="44" fontId="73" fillId="35" borderId="0" xfId="47" applyFont="1" applyFill="1" applyAlignment="1">
      <alignment vertical="center"/>
    </xf>
    <xf numFmtId="0" fontId="7" fillId="35" borderId="45" xfId="47" applyNumberFormat="1" applyFont="1" applyFill="1" applyBorder="1" applyAlignment="1">
      <alignment horizontal="center" vertical="center" wrapText="1"/>
    </xf>
    <xf numFmtId="44" fontId="7" fillId="35" borderId="46" xfId="47" applyFont="1" applyFill="1" applyBorder="1" applyAlignment="1">
      <alignment horizontal="center" vertical="center" wrapText="1"/>
    </xf>
    <xf numFmtId="44" fontId="7" fillId="35" borderId="80" xfId="47" applyFont="1" applyFill="1" applyBorder="1" applyAlignment="1">
      <alignment horizontal="center" vertical="center" wrapText="1"/>
    </xf>
    <xf numFmtId="44" fontId="7" fillId="35" borderId="81" xfId="47" applyFont="1" applyFill="1" applyBorder="1" applyAlignment="1">
      <alignment horizontal="center" vertical="center" wrapText="1"/>
    </xf>
    <xf numFmtId="44" fontId="73" fillId="35" borderId="30" xfId="47" applyFont="1" applyFill="1" applyBorder="1" applyAlignment="1">
      <alignment vertical="center"/>
    </xf>
    <xf numFmtId="44" fontId="73" fillId="0" borderId="0" xfId="47" applyFont="1" applyAlignment="1">
      <alignment vertical="center"/>
    </xf>
    <xf numFmtId="44" fontId="53" fillId="35" borderId="0" xfId="47" applyFont="1" applyFill="1" applyAlignment="1">
      <alignment horizontal="left" vertical="center"/>
    </xf>
    <xf numFmtId="0" fontId="7" fillId="35" borderId="11" xfId="47" applyNumberFormat="1" applyFont="1" applyFill="1" applyBorder="1" applyAlignment="1">
      <alignment horizontal="left" vertical="center" wrapText="1"/>
    </xf>
    <xf numFmtId="44" fontId="6" fillId="35" borderId="13" xfId="47" applyFont="1" applyFill="1" applyBorder="1" applyAlignment="1">
      <alignment horizontal="left" vertical="center" wrapText="1"/>
    </xf>
    <xf numFmtId="7" fontId="6" fillId="35" borderId="13" xfId="47" applyNumberFormat="1" applyFont="1" applyFill="1" applyBorder="1" applyAlignment="1">
      <alignment vertical="center"/>
    </xf>
    <xf numFmtId="44" fontId="53" fillId="35" borderId="30" xfId="47" applyFont="1" applyFill="1" applyBorder="1" applyAlignment="1">
      <alignment horizontal="left" vertical="center"/>
    </xf>
    <xf numFmtId="44" fontId="53" fillId="0" borderId="0" xfId="47" applyFont="1" applyAlignment="1">
      <alignment horizontal="left" vertical="center"/>
    </xf>
    <xf numFmtId="0" fontId="7" fillId="35" borderId="55" xfId="47" applyNumberFormat="1" applyFont="1" applyFill="1" applyBorder="1" applyAlignment="1">
      <alignment horizontal="left" vertical="center" wrapText="1"/>
    </xf>
    <xf numFmtId="44" fontId="6" fillId="35" borderId="76" xfId="47" applyFont="1" applyFill="1" applyBorder="1" applyAlignment="1">
      <alignment horizontal="left" vertical="center" wrapText="1"/>
    </xf>
    <xf numFmtId="7" fontId="6" fillId="35" borderId="76" xfId="47" applyNumberFormat="1" applyFont="1" applyFill="1" applyBorder="1" applyAlignment="1">
      <alignment vertical="center"/>
    </xf>
    <xf numFmtId="0" fontId="7" fillId="35" borderId="54" xfId="47" applyNumberFormat="1" applyFont="1" applyFill="1" applyBorder="1" applyAlignment="1">
      <alignment horizontal="left" vertical="center" wrapText="1"/>
    </xf>
    <xf numFmtId="44" fontId="6" fillId="35" borderId="69" xfId="47" applyFont="1" applyFill="1" applyBorder="1" applyAlignment="1">
      <alignment horizontal="left" vertical="center" wrapText="1"/>
    </xf>
    <xf numFmtId="7" fontId="6" fillId="35" borderId="69" xfId="47" applyNumberFormat="1" applyFont="1" applyFill="1" applyBorder="1" applyAlignment="1">
      <alignment vertical="center"/>
    </xf>
    <xf numFmtId="0" fontId="7" fillId="35" borderId="0" xfId="47" applyNumberFormat="1" applyFont="1" applyFill="1" applyBorder="1" applyAlignment="1">
      <alignment horizontal="left" vertical="center" wrapText="1"/>
    </xf>
    <xf numFmtId="44" fontId="6" fillId="35" borderId="0" xfId="47" applyFont="1" applyFill="1" applyBorder="1" applyAlignment="1">
      <alignment horizontal="left" vertical="center" wrapText="1"/>
    </xf>
    <xf numFmtId="44" fontId="6" fillId="35" borderId="0" xfId="47" applyFont="1" applyFill="1" applyBorder="1" applyAlignment="1">
      <alignment horizontal="left" vertical="center"/>
    </xf>
    <xf numFmtId="0" fontId="3" fillId="35" borderId="0" xfId="47" applyNumberFormat="1" applyFont="1" applyFill="1" applyBorder="1" applyAlignment="1">
      <alignment/>
    </xf>
    <xf numFmtId="44" fontId="53" fillId="35" borderId="28" xfId="47" applyFont="1" applyFill="1" applyBorder="1" applyAlignment="1">
      <alignment horizontal="left" vertical="center"/>
    </xf>
    <xf numFmtId="0" fontId="73" fillId="35" borderId="28" xfId="47" applyNumberFormat="1" applyFont="1" applyFill="1" applyBorder="1" applyAlignment="1">
      <alignment horizontal="left" vertical="center" wrapText="1"/>
    </xf>
    <xf numFmtId="44" fontId="53" fillId="35" borderId="28" xfId="47" applyFont="1" applyFill="1" applyBorder="1" applyAlignment="1">
      <alignment horizontal="left" vertical="center" wrapText="1"/>
    </xf>
    <xf numFmtId="44" fontId="53" fillId="35" borderId="31" xfId="47" applyFont="1" applyFill="1" applyBorder="1" applyAlignment="1">
      <alignment horizontal="left" vertical="center"/>
    </xf>
    <xf numFmtId="0" fontId="73" fillId="33" borderId="0" xfId="47" applyNumberFormat="1" applyFont="1" applyFill="1" applyBorder="1" applyAlignment="1">
      <alignment horizontal="left" vertical="center" wrapText="1"/>
    </xf>
    <xf numFmtId="44" fontId="53" fillId="33" borderId="0" xfId="47" applyFont="1" applyFill="1" applyBorder="1" applyAlignment="1">
      <alignment horizontal="left" vertical="center" wrapText="1"/>
    </xf>
    <xf numFmtId="44" fontId="53" fillId="0" borderId="0" xfId="47" applyFont="1" applyBorder="1" applyAlignment="1">
      <alignment horizontal="left" vertical="center"/>
    </xf>
    <xf numFmtId="0" fontId="74" fillId="33" borderId="0" xfId="47" applyNumberFormat="1" applyFont="1" applyFill="1" applyBorder="1" applyAlignment="1">
      <alignment/>
    </xf>
    <xf numFmtId="0" fontId="53" fillId="0" borderId="0" xfId="47" applyNumberFormat="1" applyFont="1" applyAlignment="1">
      <alignment/>
    </xf>
    <xf numFmtId="0" fontId="3" fillId="35" borderId="82" xfId="0" applyFont="1" applyFill="1" applyBorder="1" applyAlignment="1" applyProtection="1">
      <alignment vertical="center"/>
      <protection/>
    </xf>
    <xf numFmtId="0" fontId="3" fillId="35" borderId="83" xfId="0" applyFont="1" applyFill="1" applyBorder="1" applyAlignment="1" applyProtection="1">
      <alignment vertical="center"/>
      <protection/>
    </xf>
    <xf numFmtId="3" fontId="3" fillId="35" borderId="83" xfId="0" applyNumberFormat="1" applyFont="1" applyFill="1" applyBorder="1" applyAlignment="1" applyProtection="1">
      <alignment vertical="center" wrapText="1"/>
      <protection/>
    </xf>
    <xf numFmtId="49" fontId="3" fillId="35" borderId="83" xfId="0" applyNumberFormat="1" applyFont="1" applyFill="1" applyBorder="1" applyAlignment="1" applyProtection="1">
      <alignment vertical="center" wrapText="1"/>
      <protection/>
    </xf>
    <xf numFmtId="0" fontId="3" fillId="35" borderId="83" xfId="0" applyFont="1" applyFill="1" applyBorder="1" applyAlignment="1" applyProtection="1">
      <alignment vertical="center" wrapText="1"/>
      <protection/>
    </xf>
    <xf numFmtId="14" fontId="3" fillId="35" borderId="83" xfId="0" applyNumberFormat="1" applyFont="1" applyFill="1" applyBorder="1" applyAlignment="1" applyProtection="1">
      <alignment vertical="center" wrapText="1"/>
      <protection/>
    </xf>
    <xf numFmtId="3" fontId="3" fillId="35" borderId="84" xfId="0" applyNumberFormat="1" applyFont="1" applyFill="1" applyBorder="1" applyAlignment="1" applyProtection="1">
      <alignment vertical="center" wrapText="1"/>
      <protection/>
    </xf>
    <xf numFmtId="0" fontId="3" fillId="27" borderId="85" xfId="0" applyFont="1" applyFill="1" applyBorder="1" applyAlignment="1">
      <alignment vertical="center"/>
    </xf>
    <xf numFmtId="0" fontId="3" fillId="27" borderId="86" xfId="0" applyFont="1" applyFill="1" applyBorder="1" applyAlignment="1">
      <alignment vertical="center"/>
    </xf>
    <xf numFmtId="0" fontId="3" fillId="27" borderId="86" xfId="0" applyFont="1" applyFill="1" applyBorder="1" applyAlignment="1">
      <alignment vertical="center" wrapText="1"/>
    </xf>
    <xf numFmtId="0" fontId="3" fillId="27" borderId="87" xfId="0" applyFont="1" applyFill="1" applyBorder="1" applyAlignment="1">
      <alignment vertical="center"/>
    </xf>
    <xf numFmtId="0" fontId="3" fillId="35" borderId="82" xfId="0" applyFont="1" applyFill="1" applyBorder="1" applyAlignment="1">
      <alignment vertical="center"/>
    </xf>
    <xf numFmtId="0" fontId="3" fillId="35" borderId="83" xfId="0" applyFont="1" applyFill="1" applyBorder="1" applyAlignment="1">
      <alignment vertical="center"/>
    </xf>
    <xf numFmtId="0" fontId="3" fillId="35" borderId="83" xfId="0" applyFont="1" applyFill="1" applyBorder="1" applyAlignment="1">
      <alignment vertical="center" wrapText="1"/>
    </xf>
    <xf numFmtId="0" fontId="3" fillId="35" borderId="84" xfId="0" applyFont="1" applyFill="1" applyBorder="1" applyAlignment="1">
      <alignment vertical="center"/>
    </xf>
    <xf numFmtId="0" fontId="6" fillId="35" borderId="0" xfId="0" applyFont="1" applyFill="1" applyBorder="1" applyAlignment="1">
      <alignment horizontal="center" vertical="center" wrapText="1"/>
    </xf>
    <xf numFmtId="0" fontId="3" fillId="35" borderId="47" xfId="0" applyFont="1" applyFill="1" applyBorder="1" applyAlignment="1">
      <alignment vertical="center"/>
    </xf>
    <xf numFmtId="0" fontId="3" fillId="35" borderId="71" xfId="0" applyFont="1" applyFill="1" applyBorder="1" applyAlignment="1">
      <alignment vertical="center"/>
    </xf>
    <xf numFmtId="0" fontId="3" fillId="35" borderId="71" xfId="0" applyFont="1" applyFill="1" applyBorder="1" applyAlignment="1">
      <alignment vertical="center" wrapText="1"/>
    </xf>
    <xf numFmtId="0" fontId="3" fillId="35" borderId="48" xfId="0" applyFont="1" applyFill="1" applyBorder="1" applyAlignment="1">
      <alignment vertical="center"/>
    </xf>
    <xf numFmtId="0" fontId="3" fillId="35" borderId="49" xfId="0" applyFont="1" applyFill="1" applyBorder="1" applyAlignment="1">
      <alignment vertical="center"/>
    </xf>
    <xf numFmtId="0" fontId="3" fillId="35" borderId="49" xfId="0" applyFont="1" applyFill="1" applyBorder="1" applyAlignment="1">
      <alignment horizontal="center" vertical="center"/>
    </xf>
    <xf numFmtId="0" fontId="3" fillId="35" borderId="50" xfId="0" applyFont="1" applyFill="1" applyBorder="1" applyAlignment="1">
      <alignment vertical="center"/>
    </xf>
    <xf numFmtId="0" fontId="6" fillId="35" borderId="38" xfId="0" applyFont="1" applyFill="1" applyBorder="1" applyAlignment="1">
      <alignment horizontal="right" vertical="center"/>
    </xf>
    <xf numFmtId="49" fontId="3" fillId="37" borderId="21" xfId="0" applyNumberFormat="1" applyFont="1" applyFill="1" applyBorder="1" applyAlignment="1" applyProtection="1">
      <alignment vertical="center" wrapText="1"/>
      <protection locked="0"/>
    </xf>
    <xf numFmtId="0" fontId="3" fillId="35" borderId="42" xfId="0" applyFont="1" applyFill="1" applyBorder="1" applyAlignment="1">
      <alignment horizontal="center" vertical="center" wrapText="1"/>
    </xf>
    <xf numFmtId="0" fontId="3" fillId="35" borderId="88" xfId="0" applyFont="1" applyFill="1" applyBorder="1" applyAlignment="1">
      <alignment horizontal="center" vertical="center"/>
    </xf>
    <xf numFmtId="0" fontId="3" fillId="35" borderId="26"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27" borderId="21" xfId="0" applyFont="1" applyFill="1" applyBorder="1" applyAlignment="1" applyProtection="1" quotePrefix="1">
      <alignment vertical="center"/>
      <protection locked="0"/>
    </xf>
    <xf numFmtId="0" fontId="3" fillId="27" borderId="21" xfId="0" applyFont="1" applyFill="1" applyBorder="1" applyAlignment="1" applyProtection="1">
      <alignment vertical="center"/>
      <protection locked="0"/>
    </xf>
    <xf numFmtId="49" fontId="3" fillId="37" borderId="21" xfId="0" applyNumberFormat="1" applyFont="1" applyFill="1" applyBorder="1" applyAlignment="1" applyProtection="1">
      <alignment horizontal="right" vertical="center" wrapText="1"/>
      <protection locked="0"/>
    </xf>
    <xf numFmtId="0" fontId="3" fillId="27" borderId="21" xfId="0" applyNumberFormat="1" applyFont="1" applyFill="1" applyBorder="1" applyAlignment="1" applyProtection="1">
      <alignment vertical="center" wrapText="1"/>
      <protection locked="0"/>
    </xf>
    <xf numFmtId="3" fontId="3" fillId="27" borderId="21" xfId="0" applyNumberFormat="1" applyFont="1" applyFill="1" applyBorder="1" applyAlignment="1" applyProtection="1">
      <alignment vertical="center" wrapText="1"/>
      <protection locked="0"/>
    </xf>
    <xf numFmtId="3" fontId="3" fillId="27" borderId="22" xfId="0" applyNumberFormat="1" applyFont="1" applyFill="1" applyBorder="1" applyAlignment="1" applyProtection="1">
      <alignment vertical="center" wrapText="1"/>
      <protection locked="0"/>
    </xf>
    <xf numFmtId="0" fontId="3" fillId="35" borderId="42"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72" fillId="34" borderId="0" xfId="0" applyFont="1" applyFill="1" applyBorder="1" applyAlignment="1">
      <alignment vertical="center"/>
    </xf>
    <xf numFmtId="0" fontId="7" fillId="35" borderId="30" xfId="0" applyFont="1" applyFill="1" applyBorder="1" applyAlignment="1">
      <alignment vertical="center" wrapText="1"/>
    </xf>
    <xf numFmtId="164" fontId="7" fillId="35" borderId="72" xfId="47" applyNumberFormat="1" applyFont="1" applyFill="1" applyBorder="1" applyAlignment="1">
      <alignment horizontal="center" vertical="center" wrapText="1"/>
    </xf>
    <xf numFmtId="164" fontId="7" fillId="35" borderId="41" xfId="47" applyNumberFormat="1" applyFont="1" applyFill="1" applyBorder="1" applyAlignment="1">
      <alignment horizontal="center" vertical="center" wrapText="1"/>
    </xf>
    <xf numFmtId="0" fontId="3" fillId="35" borderId="0" xfId="0" applyFont="1" applyFill="1" applyAlignment="1">
      <alignment horizontal="center" wrapText="1"/>
    </xf>
    <xf numFmtId="0" fontId="3" fillId="35" borderId="30" xfId="0" applyFont="1" applyFill="1" applyBorder="1" applyAlignment="1">
      <alignment horizontal="center" wrapText="1"/>
    </xf>
    <xf numFmtId="0" fontId="3" fillId="33" borderId="0" xfId="0" applyFont="1" applyFill="1" applyAlignment="1">
      <alignment horizontal="center" wrapText="1"/>
    </xf>
    <xf numFmtId="0" fontId="6" fillId="0" borderId="0" xfId="0" applyFont="1" applyAlignment="1" quotePrefix="1">
      <alignment/>
    </xf>
    <xf numFmtId="0" fontId="6" fillId="0" borderId="75" xfId="0" applyFont="1" applyBorder="1" applyAlignment="1">
      <alignment horizontal="center" vertical="center" wrapText="1"/>
    </xf>
    <xf numFmtId="9" fontId="6" fillId="0" borderId="89" xfId="63" applyFont="1" applyBorder="1" applyAlignment="1">
      <alignment/>
    </xf>
    <xf numFmtId="9" fontId="6" fillId="0" borderId="27" xfId="63" applyFont="1" applyBorder="1" applyAlignment="1">
      <alignment/>
    </xf>
    <xf numFmtId="9" fontId="6" fillId="0" borderId="75" xfId="63" applyFont="1" applyBorder="1" applyAlignment="1">
      <alignment/>
    </xf>
    <xf numFmtId="9" fontId="6" fillId="0" borderId="26" xfId="63" applyFont="1" applyBorder="1" applyAlignment="1">
      <alignment/>
    </xf>
    <xf numFmtId="0" fontId="6" fillId="33" borderId="90" xfId="0" applyFont="1" applyFill="1" applyBorder="1" applyAlignment="1">
      <alignment/>
    </xf>
    <xf numFmtId="9" fontId="6" fillId="0" borderId="24" xfId="63" applyFont="1" applyBorder="1" applyAlignment="1">
      <alignment/>
    </xf>
    <xf numFmtId="170" fontId="6" fillId="35" borderId="45" xfId="47" applyNumberFormat="1" applyFont="1" applyFill="1" applyBorder="1" applyAlignment="1">
      <alignment horizontal="right" vertical="center"/>
    </xf>
    <xf numFmtId="170" fontId="6" fillId="35" borderId="46" xfId="47" applyNumberFormat="1" applyFont="1" applyFill="1" applyBorder="1" applyAlignment="1">
      <alignment horizontal="right" vertical="center"/>
    </xf>
    <xf numFmtId="170" fontId="6" fillId="35" borderId="14" xfId="47" applyNumberFormat="1" applyFont="1" applyFill="1" applyBorder="1" applyAlignment="1">
      <alignment horizontal="right" vertical="center"/>
    </xf>
    <xf numFmtId="170" fontId="6" fillId="35" borderId="16" xfId="47" applyNumberFormat="1" applyFont="1" applyFill="1" applyBorder="1" applyAlignment="1">
      <alignment horizontal="right" vertical="center"/>
    </xf>
    <xf numFmtId="170" fontId="6" fillId="35" borderId="23" xfId="47" applyNumberFormat="1" applyFont="1" applyFill="1" applyBorder="1" applyAlignment="1">
      <alignment horizontal="right" vertical="center"/>
    </xf>
    <xf numFmtId="170" fontId="6" fillId="35" borderId="25" xfId="47" applyNumberFormat="1" applyFont="1" applyFill="1" applyBorder="1" applyAlignment="1">
      <alignment horizontal="right" vertical="center"/>
    </xf>
    <xf numFmtId="170" fontId="7" fillId="35" borderId="42" xfId="47" applyNumberFormat="1" applyFont="1" applyFill="1" applyBorder="1" applyAlignment="1">
      <alignment vertical="center"/>
    </xf>
    <xf numFmtId="170" fontId="7" fillId="35" borderId="36" xfId="47" applyNumberFormat="1" applyFont="1" applyFill="1" applyBorder="1" applyAlignment="1">
      <alignment vertical="center"/>
    </xf>
    <xf numFmtId="170" fontId="6" fillId="35" borderId="42" xfId="47" applyNumberFormat="1" applyFont="1" applyFill="1" applyBorder="1" applyAlignment="1">
      <alignment horizontal="right" vertical="center"/>
    </xf>
    <xf numFmtId="170" fontId="6" fillId="35" borderId="36" xfId="47" applyNumberFormat="1" applyFont="1" applyFill="1" applyBorder="1" applyAlignment="1">
      <alignment horizontal="right" vertical="center"/>
    </xf>
    <xf numFmtId="170" fontId="7" fillId="35" borderId="42" xfId="47" applyNumberFormat="1" applyFont="1" applyFill="1" applyBorder="1" applyAlignment="1">
      <alignment horizontal="right" vertical="center"/>
    </xf>
    <xf numFmtId="170" fontId="7" fillId="35" borderId="36" xfId="47" applyNumberFormat="1" applyFont="1" applyFill="1" applyBorder="1" applyAlignment="1">
      <alignment horizontal="right" vertical="center"/>
    </xf>
    <xf numFmtId="164" fontId="6" fillId="35" borderId="42" xfId="47" applyNumberFormat="1" applyFont="1" applyFill="1" applyBorder="1" applyAlignment="1">
      <alignment horizontal="center" vertical="center"/>
    </xf>
    <xf numFmtId="0" fontId="51" fillId="35" borderId="0" xfId="0" applyFont="1" applyFill="1" applyBorder="1" applyAlignment="1" quotePrefix="1">
      <alignment horizontal="left" wrapText="1"/>
    </xf>
    <xf numFmtId="0" fontId="0" fillId="35" borderId="47" xfId="0" applyFill="1" applyBorder="1" applyAlignment="1">
      <alignment/>
    </xf>
    <xf numFmtId="0" fontId="51" fillId="35" borderId="71" xfId="0" applyFont="1" applyFill="1" applyBorder="1" applyAlignment="1">
      <alignment/>
    </xf>
    <xf numFmtId="0" fontId="0" fillId="35" borderId="49" xfId="0" applyFill="1" applyBorder="1" applyAlignment="1">
      <alignment/>
    </xf>
    <xf numFmtId="0" fontId="0" fillId="35" borderId="0" xfId="0" applyFill="1" applyBorder="1" applyAlignment="1">
      <alignment/>
    </xf>
    <xf numFmtId="49" fontId="51" fillId="35" borderId="0" xfId="0" applyNumberFormat="1" applyFont="1" applyFill="1" applyBorder="1" applyAlignment="1" quotePrefix="1">
      <alignment horizontal="left" wrapText="1"/>
    </xf>
    <xf numFmtId="49" fontId="75" fillId="34" borderId="0" xfId="0" applyNumberFormat="1" applyFont="1" applyFill="1" applyBorder="1" applyAlignment="1" applyProtection="1">
      <alignment vertical="center"/>
      <protection/>
    </xf>
    <xf numFmtId="49" fontId="75" fillId="34" borderId="0" xfId="0" applyNumberFormat="1" applyFont="1" applyFill="1" applyBorder="1" applyAlignment="1">
      <alignment/>
    </xf>
    <xf numFmtId="49" fontId="76" fillId="34" borderId="0" xfId="0" applyNumberFormat="1" applyFont="1" applyFill="1" applyBorder="1" applyAlignment="1">
      <alignment/>
    </xf>
    <xf numFmtId="49" fontId="76" fillId="35" borderId="0" xfId="0" applyNumberFormat="1" applyFont="1" applyFill="1" applyBorder="1" applyAlignment="1">
      <alignment/>
    </xf>
    <xf numFmtId="49" fontId="17" fillId="35" borderId="0" xfId="0" applyNumberFormat="1" applyFont="1" applyFill="1" applyBorder="1" applyAlignment="1" applyProtection="1">
      <alignment vertical="center"/>
      <protection/>
    </xf>
    <xf numFmtId="49" fontId="6" fillId="35" borderId="0" xfId="0" applyNumberFormat="1" applyFont="1" applyFill="1" applyBorder="1" applyAlignment="1" applyProtection="1">
      <alignment vertical="center"/>
      <protection/>
    </xf>
    <xf numFmtId="49" fontId="51" fillId="35" borderId="0" xfId="0" applyNumberFormat="1" applyFont="1" applyFill="1" applyBorder="1" applyAlignment="1">
      <alignment/>
    </xf>
    <xf numFmtId="49" fontId="6" fillId="35" borderId="0" xfId="0" applyNumberFormat="1" applyFont="1" applyFill="1" applyBorder="1" applyAlignment="1" applyProtection="1">
      <alignment horizontal="left" vertical="center" wrapText="1"/>
      <protection/>
    </xf>
    <xf numFmtId="49" fontId="6"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horizontal="left" vertical="center" indent="2"/>
      <protection/>
    </xf>
    <xf numFmtId="49" fontId="51" fillId="35" borderId="0" xfId="0" applyNumberFormat="1" applyFont="1" applyFill="1" applyBorder="1" applyAlignment="1" quotePrefix="1">
      <alignment/>
    </xf>
    <xf numFmtId="49" fontId="51" fillId="35" borderId="0" xfId="0" applyNumberFormat="1" applyFont="1" applyFill="1" applyBorder="1" applyAlignment="1">
      <alignment horizontal="left" wrapText="1"/>
    </xf>
    <xf numFmtId="0" fontId="0" fillId="0" borderId="43" xfId="0" applyBorder="1" applyAlignment="1">
      <alignment/>
    </xf>
    <xf numFmtId="0" fontId="51" fillId="0" borderId="90" xfId="0" applyFont="1" applyBorder="1" applyAlignment="1">
      <alignment/>
    </xf>
    <xf numFmtId="0" fontId="0" fillId="0" borderId="90" xfId="0" applyBorder="1" applyAlignment="1">
      <alignment/>
    </xf>
    <xf numFmtId="0" fontId="6" fillId="27" borderId="27" xfId="0" applyFont="1" applyFill="1" applyBorder="1" applyAlignment="1" applyProtection="1">
      <alignment horizontal="left" vertical="center" indent="1"/>
      <protection locked="0"/>
    </xf>
    <xf numFmtId="170" fontId="6" fillId="27" borderId="72" xfId="47" applyNumberFormat="1" applyFont="1" applyFill="1" applyBorder="1" applyAlignment="1" applyProtection="1">
      <alignment/>
      <protection locked="0"/>
    </xf>
    <xf numFmtId="170" fontId="6" fillId="27" borderId="41" xfId="47" applyNumberFormat="1" applyFont="1" applyFill="1" applyBorder="1" applyAlignment="1" applyProtection="1">
      <alignment/>
      <protection locked="0"/>
    </xf>
    <xf numFmtId="7" fontId="6" fillId="27" borderId="62" xfId="47" applyNumberFormat="1" applyFont="1" applyFill="1" applyBorder="1" applyAlignment="1" applyProtection="1">
      <alignment/>
      <protection locked="0"/>
    </xf>
    <xf numFmtId="7" fontId="6" fillId="27" borderId="63" xfId="47" applyNumberFormat="1" applyFont="1" applyFill="1" applyBorder="1" applyAlignment="1" applyProtection="1">
      <alignment/>
      <protection locked="0"/>
    </xf>
    <xf numFmtId="7" fontId="6" fillId="27" borderId="91" xfId="47" applyNumberFormat="1" applyFont="1" applyFill="1" applyBorder="1" applyAlignment="1" applyProtection="1">
      <alignment/>
      <protection locked="0"/>
    </xf>
    <xf numFmtId="7" fontId="6" fillId="27" borderId="27" xfId="47" applyNumberFormat="1" applyFont="1" applyFill="1" applyBorder="1" applyAlignment="1" applyProtection="1">
      <alignment vertical="center" wrapText="1"/>
      <protection locked="0"/>
    </xf>
    <xf numFmtId="7" fontId="12" fillId="27" borderId="27" xfId="47" applyNumberFormat="1" applyFont="1" applyFill="1" applyBorder="1" applyAlignment="1" applyProtection="1">
      <alignment vertical="center" wrapText="1"/>
      <protection locked="0"/>
    </xf>
    <xf numFmtId="7" fontId="6" fillId="27" borderId="27" xfId="47" applyNumberFormat="1" applyFont="1" applyFill="1" applyBorder="1" applyAlignment="1" applyProtection="1">
      <alignment/>
      <protection locked="0"/>
    </xf>
    <xf numFmtId="7" fontId="6" fillId="27" borderId="27" xfId="47" applyNumberFormat="1" applyFont="1" applyFill="1" applyBorder="1" applyAlignment="1" applyProtection="1">
      <alignment vertical="center"/>
      <protection locked="0"/>
    </xf>
    <xf numFmtId="49" fontId="3" fillId="27" borderId="20" xfId="0" applyNumberFormat="1" applyFont="1" applyFill="1" applyBorder="1" applyAlignment="1" applyProtection="1">
      <alignment vertical="center" wrapText="1"/>
      <protection locked="0"/>
    </xf>
    <xf numFmtId="0" fontId="3" fillId="35" borderId="0" xfId="0" applyFont="1" applyFill="1" applyBorder="1" applyAlignment="1" applyProtection="1">
      <alignment vertical="center"/>
      <protection locked="0"/>
    </xf>
    <xf numFmtId="14" fontId="3" fillId="27" borderId="21" xfId="0" applyNumberFormat="1" applyFont="1" applyFill="1" applyBorder="1" applyAlignment="1" applyProtection="1">
      <alignment vertical="center" wrapText="1"/>
      <protection locked="0"/>
    </xf>
    <xf numFmtId="0" fontId="3" fillId="27" borderId="21" xfId="0" applyFont="1" applyFill="1" applyBorder="1" applyAlignment="1" applyProtection="1">
      <alignment vertical="center" wrapText="1"/>
      <protection locked="0"/>
    </xf>
    <xf numFmtId="0" fontId="3" fillId="27" borderId="22" xfId="0" applyFont="1" applyFill="1" applyBorder="1" applyAlignment="1" applyProtection="1">
      <alignment vertical="center"/>
      <protection locked="0"/>
    </xf>
    <xf numFmtId="0" fontId="3" fillId="27" borderId="20" xfId="0" applyFont="1" applyFill="1" applyBorder="1" applyAlignment="1" applyProtection="1">
      <alignment vertical="center"/>
      <protection locked="0"/>
    </xf>
    <xf numFmtId="170" fontId="6" fillId="27" borderId="72" xfId="47" applyNumberFormat="1" applyFont="1" applyFill="1" applyBorder="1" applyAlignment="1" applyProtection="1">
      <alignment vertical="center" wrapText="1"/>
      <protection locked="0"/>
    </xf>
    <xf numFmtId="170" fontId="6" fillId="27" borderId="57" xfId="47" applyNumberFormat="1" applyFont="1" applyFill="1" applyBorder="1" applyAlignment="1" applyProtection="1">
      <alignment vertical="center" wrapText="1"/>
      <protection locked="0"/>
    </xf>
    <xf numFmtId="170" fontId="7" fillId="27" borderId="41" xfId="47" applyNumberFormat="1" applyFont="1" applyFill="1" applyBorder="1" applyAlignment="1" applyProtection="1">
      <alignment vertical="center" wrapText="1"/>
      <protection locked="0"/>
    </xf>
    <xf numFmtId="170" fontId="6" fillId="27" borderId="41" xfId="47" applyNumberFormat="1" applyFont="1" applyFill="1" applyBorder="1" applyAlignment="1" applyProtection="1">
      <alignment vertical="center" wrapText="1"/>
      <protection locked="0"/>
    </xf>
    <xf numFmtId="7" fontId="6" fillId="27" borderId="74" xfId="47" applyNumberFormat="1" applyFont="1" applyFill="1" applyBorder="1" applyAlignment="1" applyProtection="1">
      <alignment vertical="center"/>
      <protection locked="0"/>
    </xf>
    <xf numFmtId="7" fontId="6" fillId="27" borderId="92" xfId="47" applyNumberFormat="1" applyFont="1" applyFill="1" applyBorder="1" applyAlignment="1" applyProtection="1">
      <alignment vertical="center"/>
      <protection locked="0"/>
    </xf>
    <xf numFmtId="7" fontId="6" fillId="27" borderId="75" xfId="47" applyNumberFormat="1" applyFont="1" applyFill="1" applyBorder="1" applyAlignment="1" applyProtection="1">
      <alignment vertical="center"/>
      <protection locked="0"/>
    </xf>
    <xf numFmtId="7" fontId="6" fillId="27" borderId="93" xfId="47" applyNumberFormat="1" applyFont="1" applyFill="1" applyBorder="1" applyAlignment="1" applyProtection="1">
      <alignment vertical="center"/>
      <protection locked="0"/>
    </xf>
    <xf numFmtId="7" fontId="6" fillId="27" borderId="12" xfId="47" applyNumberFormat="1" applyFont="1" applyFill="1" applyBorder="1" applyAlignment="1" applyProtection="1">
      <alignment vertical="center"/>
      <protection locked="0"/>
    </xf>
    <xf numFmtId="0" fontId="51" fillId="35" borderId="0" xfId="0" applyFont="1" applyFill="1" applyBorder="1" applyAlignment="1" quotePrefix="1">
      <alignment horizontal="left" wrapText="1"/>
    </xf>
    <xf numFmtId="0" fontId="67" fillId="34" borderId="0" xfId="0" applyFont="1" applyFill="1" applyBorder="1" applyAlignment="1" applyProtection="1">
      <alignment horizontal="left" vertical="center"/>
      <protection/>
    </xf>
    <xf numFmtId="0" fontId="51" fillId="35" borderId="0" xfId="0" applyFont="1" applyFill="1" applyAlignment="1">
      <alignment horizontal="left" vertical="center" wrapText="1"/>
    </xf>
    <xf numFmtId="0" fontId="51" fillId="35" borderId="0" xfId="0" applyFont="1" applyFill="1" applyAlignment="1">
      <alignment horizontal="left" wrapText="1"/>
    </xf>
    <xf numFmtId="0" fontId="72" fillId="34" borderId="43" xfId="0" applyFont="1" applyFill="1" applyBorder="1" applyAlignment="1" applyProtection="1">
      <alignment horizontal="center" vertical="center" wrapText="1"/>
      <protection/>
    </xf>
    <xf numFmtId="0" fontId="72" fillId="34" borderId="90" xfId="0" applyFont="1" applyFill="1" applyBorder="1" applyAlignment="1" applyProtection="1">
      <alignment horizontal="center" vertical="center" wrapText="1"/>
      <protection/>
    </xf>
    <xf numFmtId="0" fontId="72" fillId="34" borderId="44" xfId="0" applyFont="1" applyFill="1" applyBorder="1" applyAlignment="1" applyProtection="1">
      <alignment horizontal="center" vertical="center" wrapText="1"/>
      <protection/>
    </xf>
    <xf numFmtId="49" fontId="51" fillId="35" borderId="0" xfId="0" applyNumberFormat="1" applyFont="1" applyFill="1" applyBorder="1" applyAlignment="1" quotePrefix="1">
      <alignment horizontal="left" vertical="center" wrapText="1"/>
    </xf>
    <xf numFmtId="49" fontId="6" fillId="35" borderId="0" xfId="0" applyNumberFormat="1" applyFont="1" applyFill="1" applyBorder="1" applyAlignment="1" applyProtection="1">
      <alignment horizontal="left" vertical="center" wrapText="1"/>
      <protection/>
    </xf>
    <xf numFmtId="49" fontId="18" fillId="35" borderId="0" xfId="0" applyNumberFormat="1" applyFont="1" applyFill="1" applyBorder="1" applyAlignment="1" applyProtection="1">
      <alignment horizontal="left" vertical="center" wrapText="1"/>
      <protection/>
    </xf>
    <xf numFmtId="49" fontId="75" fillId="34" borderId="0" xfId="0" applyNumberFormat="1" applyFont="1" applyFill="1" applyBorder="1" applyAlignment="1" applyProtection="1">
      <alignment horizontal="left" vertical="center"/>
      <protection/>
    </xf>
    <xf numFmtId="49" fontId="51" fillId="35" borderId="0" xfId="0" applyNumberFormat="1" applyFont="1" applyFill="1" applyBorder="1" applyAlignment="1" quotePrefix="1">
      <alignment horizontal="left" wrapText="1"/>
    </xf>
    <xf numFmtId="49" fontId="51" fillId="35" borderId="0" xfId="0" applyNumberFormat="1" applyFont="1" applyFill="1" applyAlignment="1">
      <alignment horizontal="left" wrapText="1"/>
    </xf>
    <xf numFmtId="49" fontId="6" fillId="35" borderId="0" xfId="0" applyNumberFormat="1" applyFont="1" applyFill="1" applyBorder="1" applyAlignment="1" applyProtection="1">
      <alignment horizontal="left" vertical="center" wrapText="1" indent="2"/>
      <protection/>
    </xf>
    <xf numFmtId="49" fontId="51" fillId="35" borderId="0" xfId="0" applyNumberFormat="1" applyFont="1" applyFill="1" applyBorder="1" applyAlignment="1">
      <alignment horizontal="left" wrapText="1"/>
    </xf>
    <xf numFmtId="0" fontId="51" fillId="35" borderId="0" xfId="0" applyFont="1" applyFill="1" applyBorder="1" applyAlignment="1">
      <alignment horizontal="left" wrapText="1"/>
    </xf>
    <xf numFmtId="0" fontId="72" fillId="34" borderId="56" xfId="0" applyFont="1" applyFill="1" applyBorder="1" applyAlignment="1" applyProtection="1">
      <alignment horizontal="center" vertical="center" wrapText="1"/>
      <protection/>
    </xf>
    <xf numFmtId="0" fontId="72" fillId="34" borderId="73" xfId="0" applyFont="1" applyFill="1" applyBorder="1" applyAlignment="1" applyProtection="1">
      <alignment horizontal="center" vertical="center" wrapText="1"/>
      <protection/>
    </xf>
    <xf numFmtId="0" fontId="6" fillId="27" borderId="27" xfId="0" applyFont="1" applyFill="1" applyBorder="1" applyAlignment="1" applyProtection="1">
      <alignment horizontal="left" vertical="center" indent="1"/>
      <protection locked="0"/>
    </xf>
    <xf numFmtId="0" fontId="3" fillId="35" borderId="0" xfId="0" applyFont="1" applyFill="1" applyBorder="1" applyAlignment="1">
      <alignment horizontal="left" vertical="center" wrapText="1"/>
    </xf>
    <xf numFmtId="14" fontId="6" fillId="27" borderId="56" xfId="0" applyNumberFormat="1" applyFont="1" applyFill="1" applyBorder="1" applyAlignment="1" applyProtection="1">
      <alignment horizontal="left" vertical="center" wrapText="1"/>
      <protection locked="0"/>
    </xf>
    <xf numFmtId="14" fontId="6" fillId="27" borderId="73" xfId="0" applyNumberFormat="1" applyFont="1" applyFill="1" applyBorder="1" applyAlignment="1" applyProtection="1">
      <alignment horizontal="left" vertical="center" wrapText="1"/>
      <protection locked="0"/>
    </xf>
    <xf numFmtId="14" fontId="6" fillId="27" borderId="74" xfId="0" applyNumberFormat="1" applyFont="1" applyFill="1" applyBorder="1" applyAlignment="1" applyProtection="1">
      <alignment horizontal="left" vertical="center" wrapText="1"/>
      <protection locked="0"/>
    </xf>
    <xf numFmtId="0" fontId="72" fillId="34" borderId="0" xfId="0" applyFont="1" applyFill="1" applyBorder="1" applyAlignment="1" applyProtection="1">
      <alignment horizontal="center" vertical="center"/>
      <protection/>
    </xf>
    <xf numFmtId="9" fontId="7" fillId="35" borderId="76" xfId="63" applyFont="1" applyFill="1" applyBorder="1" applyAlignment="1">
      <alignment horizontal="center" vertical="center" wrapText="1"/>
    </xf>
    <xf numFmtId="9" fontId="7" fillId="35" borderId="69" xfId="63" applyFont="1" applyFill="1" applyBorder="1" applyAlignment="1">
      <alignment horizontal="center" vertical="center" wrapText="1"/>
    </xf>
    <xf numFmtId="164" fontId="7" fillId="35" borderId="27" xfId="47" applyNumberFormat="1" applyFont="1" applyFill="1" applyBorder="1" applyAlignment="1">
      <alignment horizontal="center" vertical="center" wrapText="1"/>
    </xf>
    <xf numFmtId="164" fontId="7" fillId="35" borderId="75" xfId="47" applyNumberFormat="1" applyFont="1" applyFill="1" applyBorder="1" applyAlignment="1">
      <alignment horizontal="center" vertical="center" wrapText="1"/>
    </xf>
    <xf numFmtId="0" fontId="14" fillId="35" borderId="27" xfId="56" applyFont="1" applyFill="1" applyBorder="1" applyAlignment="1" applyProtection="1">
      <alignment horizontal="left" vertical="center" indent="1"/>
      <protection/>
    </xf>
    <xf numFmtId="0" fontId="10" fillId="35" borderId="0" xfId="61" applyFont="1" applyFill="1" applyBorder="1" applyAlignment="1">
      <alignment horizontal="left" vertical="center" wrapText="1"/>
      <protection/>
    </xf>
    <xf numFmtId="164" fontId="7" fillId="35" borderId="11" xfId="47" applyNumberFormat="1" applyFont="1" applyFill="1" applyBorder="1" applyAlignment="1">
      <alignment horizontal="center" vertical="center" wrapText="1"/>
    </xf>
    <xf numFmtId="164" fontId="7" fillId="35" borderId="55" xfId="47" applyNumberFormat="1" applyFont="1" applyFill="1" applyBorder="1" applyAlignment="1">
      <alignment horizontal="center" vertical="center" wrapText="1"/>
    </xf>
    <xf numFmtId="164" fontId="7" fillId="35" borderId="54" xfId="47" applyNumberFormat="1" applyFont="1" applyFill="1" applyBorder="1" applyAlignment="1">
      <alignment horizontal="center" vertical="center" wrapText="1"/>
    </xf>
    <xf numFmtId="164" fontId="7" fillId="35" borderId="12" xfId="47" applyNumberFormat="1" applyFont="1" applyFill="1" applyBorder="1" applyAlignment="1">
      <alignment horizontal="center"/>
    </xf>
    <xf numFmtId="0" fontId="6" fillId="35" borderId="56" xfId="56" applyFont="1" applyFill="1" applyBorder="1" applyAlignment="1" applyProtection="1">
      <alignment horizontal="left" vertical="center"/>
      <protection/>
    </xf>
    <xf numFmtId="0" fontId="6" fillId="35" borderId="73" xfId="56" applyFont="1" applyFill="1" applyBorder="1" applyAlignment="1" applyProtection="1">
      <alignment horizontal="left" vertical="center"/>
      <protection/>
    </xf>
    <xf numFmtId="0" fontId="6" fillId="35" borderId="74" xfId="56" applyFont="1" applyFill="1" applyBorder="1" applyAlignment="1" applyProtection="1">
      <alignment horizontal="left" vertical="center"/>
      <protection/>
    </xf>
    <xf numFmtId="0" fontId="6" fillId="35" borderId="56" xfId="56" applyNumberFormat="1" applyFont="1" applyFill="1" applyBorder="1" applyAlignment="1" applyProtection="1">
      <alignment horizontal="left" vertical="center"/>
      <protection/>
    </xf>
    <xf numFmtId="0" fontId="6" fillId="35" borderId="73" xfId="56" applyNumberFormat="1" applyFont="1" applyFill="1" applyBorder="1" applyAlignment="1" applyProtection="1">
      <alignment horizontal="left" vertical="center"/>
      <protection/>
    </xf>
    <xf numFmtId="0" fontId="6" fillId="35" borderId="74" xfId="56" applyNumberFormat="1" applyFont="1" applyFill="1" applyBorder="1" applyAlignment="1" applyProtection="1">
      <alignment horizontal="left" vertical="center"/>
      <protection/>
    </xf>
    <xf numFmtId="0" fontId="72" fillId="34" borderId="0" xfId="56" applyFont="1" applyFill="1" applyBorder="1" applyAlignment="1">
      <alignment horizontal="center" vertical="center" wrapText="1"/>
      <protection/>
    </xf>
    <xf numFmtId="0" fontId="7" fillId="35" borderId="0" xfId="56" applyFont="1" applyFill="1" applyBorder="1" applyAlignment="1">
      <alignment horizontal="left" vertical="center" wrapText="1"/>
      <protection/>
    </xf>
    <xf numFmtId="0" fontId="7" fillId="35" borderId="12" xfId="56" applyFont="1" applyFill="1" applyBorder="1" applyAlignment="1">
      <alignment horizontal="center" vertical="center"/>
      <protection/>
    </xf>
    <xf numFmtId="0" fontId="7" fillId="35" borderId="13" xfId="56" applyFont="1" applyFill="1" applyBorder="1" applyAlignment="1">
      <alignment horizontal="center" vertical="center"/>
      <protection/>
    </xf>
    <xf numFmtId="0" fontId="14" fillId="35" borderId="56" xfId="56" applyFont="1" applyFill="1" applyBorder="1" applyAlignment="1" applyProtection="1">
      <alignment horizontal="left" vertical="center" indent="1"/>
      <protection/>
    </xf>
    <xf numFmtId="0" fontId="14" fillId="35" borderId="74" xfId="56" applyFont="1" applyFill="1" applyBorder="1" applyAlignment="1" applyProtection="1">
      <alignment horizontal="left" vertical="center" indent="1"/>
      <protection/>
    </xf>
    <xf numFmtId="0" fontId="6" fillId="35" borderId="27" xfId="0" applyNumberFormat="1" applyFont="1" applyFill="1" applyBorder="1" applyAlignment="1" applyProtection="1">
      <alignment horizontal="left" indent="1"/>
      <protection/>
    </xf>
    <xf numFmtId="0" fontId="7" fillId="35" borderId="0" xfId="0" applyFont="1" applyFill="1" applyBorder="1" applyAlignment="1">
      <alignment horizontal="center"/>
    </xf>
    <xf numFmtId="164" fontId="66" fillId="35" borderId="47" xfId="47" applyNumberFormat="1" applyFont="1" applyFill="1" applyBorder="1" applyAlignment="1">
      <alignment horizontal="center" wrapText="1"/>
    </xf>
    <xf numFmtId="164" fontId="66" fillId="35" borderId="71" xfId="47" applyNumberFormat="1" applyFont="1" applyFill="1" applyBorder="1" applyAlignment="1">
      <alignment horizontal="center" wrapText="1"/>
    </xf>
    <xf numFmtId="164" fontId="66" fillId="35" borderId="43" xfId="47" applyNumberFormat="1" applyFont="1" applyFill="1" applyBorder="1" applyAlignment="1">
      <alignment horizontal="center" wrapText="1"/>
    </xf>
    <xf numFmtId="164" fontId="66" fillId="35" borderId="44" xfId="47" applyNumberFormat="1" applyFont="1" applyFill="1" applyBorder="1" applyAlignment="1">
      <alignment horizontal="center" wrapText="1"/>
    </xf>
    <xf numFmtId="0" fontId="66" fillId="35" borderId="0" xfId="0" applyFont="1" applyFill="1" applyBorder="1" applyAlignment="1">
      <alignment horizontal="center"/>
    </xf>
    <xf numFmtId="0" fontId="7" fillId="35" borderId="0" xfId="51" applyFont="1" applyFill="1" applyBorder="1" applyAlignment="1">
      <alignment horizontal="left" wrapText="1"/>
      <protection/>
    </xf>
    <xf numFmtId="0" fontId="7" fillId="35" borderId="0" xfId="51" applyFont="1" applyFill="1" applyBorder="1" applyAlignment="1">
      <alignment horizontal="left"/>
      <protection/>
    </xf>
    <xf numFmtId="164" fontId="7" fillId="35" borderId="47" xfId="47" applyNumberFormat="1" applyFont="1" applyFill="1" applyBorder="1" applyAlignment="1">
      <alignment horizontal="center" wrapText="1"/>
    </xf>
    <xf numFmtId="164" fontId="7" fillId="35" borderId="71" xfId="47" applyNumberFormat="1" applyFont="1" applyFill="1" applyBorder="1" applyAlignment="1">
      <alignment horizontal="center" wrapText="1"/>
    </xf>
    <xf numFmtId="164" fontId="7" fillId="35" borderId="43" xfId="47" applyNumberFormat="1" applyFont="1" applyFill="1" applyBorder="1" applyAlignment="1">
      <alignment horizontal="center" wrapText="1"/>
    </xf>
    <xf numFmtId="164" fontId="7" fillId="35" borderId="44" xfId="47" applyNumberFormat="1" applyFont="1" applyFill="1" applyBorder="1" applyAlignment="1">
      <alignment horizontal="center" wrapText="1"/>
    </xf>
    <xf numFmtId="0" fontId="72" fillId="34" borderId="0" xfId="51" applyFont="1" applyFill="1" applyBorder="1" applyAlignment="1">
      <alignment horizontal="center" vertical="center"/>
      <protection/>
    </xf>
    <xf numFmtId="0" fontId="72" fillId="34" borderId="0" xfId="66" applyFont="1" applyFill="1" applyBorder="1" applyAlignment="1">
      <alignment horizontal="center" vertical="center"/>
      <protection/>
    </xf>
    <xf numFmtId="0" fontId="6" fillId="0" borderId="9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1"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66" applyFont="1" applyBorder="1" applyAlignment="1">
      <alignment horizontal="center" vertical="center" wrapText="1"/>
      <protection/>
    </xf>
    <xf numFmtId="0" fontId="6" fillId="0" borderId="97" xfId="66" applyFont="1" applyBorder="1" applyAlignment="1">
      <alignment horizontal="center" vertical="center" wrapText="1"/>
      <protection/>
    </xf>
    <xf numFmtId="0" fontId="6" fillId="0" borderId="93" xfId="66" applyFont="1" applyBorder="1" applyAlignment="1">
      <alignment horizontal="center" vertical="center" wrapText="1"/>
      <protection/>
    </xf>
    <xf numFmtId="0" fontId="6" fillId="0" borderId="56" xfId="0" applyFont="1" applyBorder="1" applyAlignment="1">
      <alignment horizontal="center" vertical="center" wrapText="1"/>
    </xf>
    <xf numFmtId="0" fontId="6" fillId="0" borderId="74" xfId="0" applyFont="1" applyBorder="1" applyAlignment="1">
      <alignment horizontal="center" vertical="center" wrapText="1"/>
    </xf>
    <xf numFmtId="0" fontId="7" fillId="35" borderId="72" xfId="0" applyFont="1" applyFill="1" applyBorder="1" applyAlignment="1">
      <alignment horizontal="left" vertical="center" wrapText="1"/>
    </xf>
    <xf numFmtId="0" fontId="7" fillId="35" borderId="57" xfId="0" applyFont="1" applyFill="1" applyBorder="1" applyAlignment="1">
      <alignment horizontal="left" vertical="center" wrapText="1"/>
    </xf>
    <xf numFmtId="0" fontId="72" fillId="34" borderId="0" xfId="0" applyFont="1" applyFill="1" applyBorder="1" applyAlignment="1">
      <alignment horizontal="center" vertical="center"/>
    </xf>
    <xf numFmtId="0" fontId="7" fillId="35" borderId="41" xfId="0" applyFont="1" applyFill="1" applyBorder="1" applyAlignment="1">
      <alignment horizontal="left" vertical="center" wrapText="1"/>
    </xf>
    <xf numFmtId="0" fontId="6" fillId="35" borderId="0"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7" fillId="35" borderId="72"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70" xfId="0" applyFont="1" applyFill="1" applyBorder="1" applyAlignment="1">
      <alignment horizontal="center" vertical="center" wrapText="1"/>
    </xf>
    <xf numFmtId="0" fontId="7" fillId="35" borderId="98" xfId="0" applyFont="1" applyFill="1" applyBorder="1" applyAlignment="1">
      <alignment horizontal="center" vertical="center" wrapText="1"/>
    </xf>
    <xf numFmtId="164" fontId="7" fillId="35" borderId="37" xfId="47" applyNumberFormat="1" applyFont="1" applyFill="1" applyBorder="1" applyAlignment="1">
      <alignment horizontal="center" vertical="center" wrapText="1"/>
    </xf>
    <xf numFmtId="164" fontId="7" fillId="35" borderId="99" xfId="47" applyNumberFormat="1" applyFont="1" applyFill="1" applyBorder="1" applyAlignment="1">
      <alignment horizontal="center" vertical="center" wrapText="1"/>
    </xf>
    <xf numFmtId="0" fontId="7" fillId="35" borderId="28" xfId="0" applyFont="1" applyFill="1" applyBorder="1" applyAlignment="1">
      <alignment horizontal="left" vertical="center" wrapText="1"/>
    </xf>
    <xf numFmtId="164" fontId="7" fillId="35" borderId="72" xfId="47" applyNumberFormat="1" applyFont="1" applyFill="1" applyBorder="1" applyAlignment="1">
      <alignment horizontal="center" vertical="center" wrapText="1"/>
    </xf>
    <xf numFmtId="164" fontId="7" fillId="35" borderId="41" xfId="47" applyNumberFormat="1" applyFont="1" applyFill="1" applyBorder="1" applyAlignment="1">
      <alignment horizontal="center" vertical="center" wrapText="1"/>
    </xf>
    <xf numFmtId="0" fontId="72" fillId="34" borderId="0" xfId="49" applyNumberFormat="1" applyFont="1" applyFill="1" applyAlignment="1">
      <alignment horizontal="center" vertical="center"/>
    </xf>
    <xf numFmtId="0" fontId="77" fillId="38" borderId="100" xfId="53" applyFont="1" applyFill="1" applyBorder="1" applyAlignment="1">
      <alignment horizontal="center" vertical="center" wrapText="1"/>
      <protection/>
    </xf>
    <xf numFmtId="0" fontId="77" fillId="38" borderId="101" xfId="53" applyFont="1" applyFill="1" applyBorder="1" applyAlignment="1">
      <alignment horizontal="center" vertical="center" wrapText="1"/>
      <protection/>
    </xf>
    <xf numFmtId="0" fontId="77" fillId="38" borderId="102" xfId="53" applyFont="1" applyFill="1" applyBorder="1" applyAlignment="1">
      <alignment horizontal="center" vertical="center" wrapText="1"/>
      <protection/>
    </xf>
    <xf numFmtId="0" fontId="2" fillId="0" borderId="0" xfId="52">
      <alignment/>
      <protection/>
    </xf>
    <xf numFmtId="0" fontId="25" fillId="0" borderId="0" xfId="53" applyFont="1" applyAlignment="1">
      <alignment horizontal="center" vertical="center" wrapText="1"/>
      <protection/>
    </xf>
    <xf numFmtId="4" fontId="25" fillId="0" borderId="0" xfId="53" applyNumberFormat="1" applyFont="1" applyAlignment="1">
      <alignment horizontal="center" vertical="center" wrapText="1"/>
      <protection/>
    </xf>
    <xf numFmtId="0" fontId="6" fillId="0" borderId="0" xfId="53" applyAlignment="1">
      <alignment vertical="center" wrapText="1"/>
      <protection/>
    </xf>
    <xf numFmtId="4" fontId="6" fillId="0" borderId="0" xfId="53" applyNumberFormat="1" applyAlignment="1">
      <alignment vertical="center"/>
      <protection/>
    </xf>
    <xf numFmtId="0" fontId="6" fillId="0" borderId="0" xfId="53" applyAlignment="1">
      <alignment vertical="center"/>
      <protection/>
    </xf>
    <xf numFmtId="0" fontId="6" fillId="0" borderId="0" xfId="53" applyFont="1" applyAlignment="1">
      <alignment vertical="center"/>
      <protection/>
    </xf>
    <xf numFmtId="0" fontId="6" fillId="0" borderId="0" xfId="53" applyAlignment="1">
      <alignment wrapText="1"/>
      <protection/>
    </xf>
    <xf numFmtId="4" fontId="6" fillId="0" borderId="0" xfId="53" applyNumberFormat="1">
      <alignment/>
      <protection/>
    </xf>
    <xf numFmtId="0" fontId="6" fillId="0" borderId="0" xfId="53">
      <alignment/>
      <protection/>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nétaire 2" xfId="49"/>
    <cellStyle name="Neutre" xfId="50"/>
    <cellStyle name="Normal 2" xfId="51"/>
    <cellStyle name="Normal 3 3" xfId="52"/>
    <cellStyle name="Normal 4 2" xfId="53"/>
    <cellStyle name="Normal_Modèle EPRD synthetique 2" xfId="54"/>
    <cellStyle name="Normal_PAGE24" xfId="55"/>
    <cellStyle name="Normal_PAGE27" xfId="56"/>
    <cellStyle name="Normal_PAGE28" xfId="57"/>
    <cellStyle name="Normal_PAGE29" xfId="58"/>
    <cellStyle name="Normal_PAGE30" xfId="59"/>
    <cellStyle name="Normal_PAGE31" xfId="60"/>
    <cellStyle name="Normal_PAGE32" xfId="61"/>
    <cellStyle name="Normal_PAGE33" xfId="62"/>
    <cellStyle name="Percent" xfId="63"/>
    <cellStyle name="Satisfaisant" xfId="64"/>
    <cellStyle name="Sortie" xfId="65"/>
    <cellStyle name="TableStyleLight1" xfId="66"/>
    <cellStyle name="Texte explicatif" xfId="67"/>
    <cellStyle name="Titre" xfId="68"/>
    <cellStyle name="Titre 1" xfId="69"/>
    <cellStyle name="Titre 2" xfId="70"/>
    <cellStyle name="Titre 3" xfId="71"/>
    <cellStyle name="Titre 4" xfId="72"/>
    <cellStyle name="Total" xfId="73"/>
    <cellStyle name="Vérification" xfId="74"/>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3" /><Relationship Id="rId3" Type="http://schemas.openxmlformats.org/officeDocument/2006/relationships/hyperlink" Target="#AIDE_REPERE3"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1" /><Relationship Id="rId7" Type="http://schemas.openxmlformats.org/officeDocument/2006/relationships/hyperlink" Target="#AIDE_REPERE1" /><Relationship Id="rId8" Type="http://schemas.openxmlformats.org/officeDocument/2006/relationships/hyperlink" Target="#AIDE_REPERE5" /><Relationship Id="rId9" Type="http://schemas.openxmlformats.org/officeDocument/2006/relationships/hyperlink" Target="#AIDE_REPERE5" /><Relationship Id="rId10" Type="http://schemas.openxmlformats.org/officeDocument/2006/relationships/hyperlink" Target="#AIDE_REPERE2" /><Relationship Id="rId11" Type="http://schemas.openxmlformats.org/officeDocument/2006/relationships/hyperlink" Target="#AIDE_REPERE2"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3" /><Relationship Id="rId3" Type="http://schemas.openxmlformats.org/officeDocument/2006/relationships/hyperlink" Target="#AIDE_REPERE13"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1" /><Relationship Id="rId5" Type="http://schemas.openxmlformats.org/officeDocument/2006/relationships/hyperlink" Target="#AIDE_REPERE11"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4" /><Relationship Id="rId11" Type="http://schemas.openxmlformats.org/officeDocument/2006/relationships/hyperlink" Target="#AIDE_REPERE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101</xdr:row>
      <xdr:rowOff>38100</xdr:rowOff>
    </xdr:from>
    <xdr:to>
      <xdr:col>3</xdr:col>
      <xdr:colOff>19050</xdr:colOff>
      <xdr:row>103</xdr:row>
      <xdr:rowOff>238125</xdr:rowOff>
    </xdr:to>
    <xdr:grpSp>
      <xdr:nvGrpSpPr>
        <xdr:cNvPr id="1" name="Groupe 7"/>
        <xdr:cNvGrpSpPr>
          <a:grpSpLocks/>
        </xdr:cNvGrpSpPr>
      </xdr:nvGrpSpPr>
      <xdr:grpSpPr>
        <a:xfrm>
          <a:off x="838200" y="2291715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28</xdr:row>
      <xdr:rowOff>28575</xdr:rowOff>
    </xdr:from>
    <xdr:to>
      <xdr:col>1</xdr:col>
      <xdr:colOff>323850</xdr:colOff>
      <xdr:row>28</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180975" y="5648325"/>
          <a:ext cx="142875" cy="142875"/>
        </a:xfrm>
        <a:prstGeom prst="rect">
          <a:avLst/>
        </a:prstGeom>
        <a:noFill/>
        <a:ln w="9525" cmpd="sng">
          <a:noFill/>
        </a:ln>
      </xdr:spPr>
    </xdr:pic>
    <xdr:clientData/>
  </xdr:twoCellAnchor>
  <xdr:twoCellAnchor editAs="oneCell">
    <xdr:from>
      <xdr:col>1</xdr:col>
      <xdr:colOff>180975</xdr:colOff>
      <xdr:row>30</xdr:row>
      <xdr:rowOff>76200</xdr:rowOff>
    </xdr:from>
    <xdr:to>
      <xdr:col>1</xdr:col>
      <xdr:colOff>323850</xdr:colOff>
      <xdr:row>30</xdr:row>
      <xdr:rowOff>219075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180975" y="6010275"/>
          <a:ext cx="142875" cy="142875"/>
        </a:xfrm>
        <a:prstGeom prst="rect">
          <a:avLst/>
        </a:prstGeom>
        <a:noFill/>
        <a:ln w="9525" cmpd="sng">
          <a:noFill/>
        </a:ln>
      </xdr:spPr>
    </xdr:pic>
    <xdr:clientData/>
  </xdr:twoCellAnchor>
  <xdr:twoCellAnchor editAs="oneCell">
    <xdr:from>
      <xdr:col>1</xdr:col>
      <xdr:colOff>161925</xdr:colOff>
      <xdr:row>5</xdr:row>
      <xdr:rowOff>9525</xdr:rowOff>
    </xdr:from>
    <xdr:to>
      <xdr:col>1</xdr:col>
      <xdr:colOff>304800</xdr:colOff>
      <xdr:row>5</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61925" y="1114425"/>
          <a:ext cx="142875" cy="152400"/>
        </a:xfrm>
        <a:prstGeom prst="rect">
          <a:avLst/>
        </a:prstGeom>
        <a:noFill/>
        <a:ln w="9525" cmpd="sng">
          <a:noFill/>
        </a:ln>
      </xdr:spPr>
    </xdr:pic>
    <xdr:clientData/>
  </xdr:twoCellAnchor>
  <xdr:twoCellAnchor editAs="oneCell">
    <xdr:from>
      <xdr:col>4</xdr:col>
      <xdr:colOff>304800</xdr:colOff>
      <xdr:row>24</xdr:row>
      <xdr:rowOff>114300</xdr:rowOff>
    </xdr:from>
    <xdr:to>
      <xdr:col>4</xdr:col>
      <xdr:colOff>447675</xdr:colOff>
      <xdr:row>25</xdr:row>
      <xdr:rowOff>104775</xdr:rowOff>
    </xdr:to>
    <xdr:pic>
      <xdr:nvPicPr>
        <xdr:cNvPr id="4" name="Image 25" descr="C:\Users\lducoudre\AppData\Local\Microsoft\Windows\Temporary Internet Files\Content.IE5\U5NQSQCN\unknown-31209_960_720[1].png">
          <a:hlinkClick r:id="rId9"/>
        </xdr:cNvPr>
        <xdr:cNvPicPr preferRelativeResize="1">
          <a:picLocks noChangeAspect="0"/>
        </xdr:cNvPicPr>
      </xdr:nvPicPr>
      <xdr:blipFill>
        <a:blip r:embed="rId1"/>
        <a:stretch>
          <a:fillRect/>
        </a:stretch>
      </xdr:blipFill>
      <xdr:spPr>
        <a:xfrm>
          <a:off x="6019800" y="4724400"/>
          <a:ext cx="142875" cy="152400"/>
        </a:xfrm>
        <a:prstGeom prst="rect">
          <a:avLst/>
        </a:prstGeom>
        <a:noFill/>
        <a:ln w="9525" cmpd="sng">
          <a:noFill/>
        </a:ln>
      </xdr:spPr>
    </xdr:pic>
    <xdr:clientData/>
  </xdr:twoCellAnchor>
  <xdr:twoCellAnchor editAs="oneCell">
    <xdr:from>
      <xdr:col>1</xdr:col>
      <xdr:colOff>180975</xdr:colOff>
      <xdr:row>27</xdr:row>
      <xdr:rowOff>9525</xdr:rowOff>
    </xdr:from>
    <xdr:to>
      <xdr:col>1</xdr:col>
      <xdr:colOff>323850</xdr:colOff>
      <xdr:row>27</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180975" y="5448300"/>
          <a:ext cx="142875" cy="142875"/>
        </a:xfrm>
        <a:prstGeom prst="rect">
          <a:avLst/>
        </a:prstGeom>
        <a:noFill/>
        <a:ln w="9525" cmpd="sng">
          <a:noFill/>
        </a:ln>
      </xdr:spPr>
    </xdr:pic>
    <xdr:clientData/>
  </xdr:twoCellAnchor>
  <xdr:twoCellAnchor editAs="oneCell">
    <xdr:from>
      <xdr:col>2</xdr:col>
      <xdr:colOff>57150</xdr:colOff>
      <xdr:row>30</xdr:row>
      <xdr:rowOff>38100</xdr:rowOff>
    </xdr:from>
    <xdr:to>
      <xdr:col>2</xdr:col>
      <xdr:colOff>276225</xdr:colOff>
      <xdr:row>30</xdr:row>
      <xdr:rowOff>266700</xdr:rowOff>
    </xdr:to>
    <xdr:pic macro="[0]!SaisieFiness">
      <xdr:nvPicPr>
        <xdr:cNvPr id="6" name="Image 1"/>
        <xdr:cNvPicPr preferRelativeResize="1">
          <a:picLocks noChangeAspect="1"/>
        </xdr:cNvPicPr>
      </xdr:nvPicPr>
      <xdr:blipFill>
        <a:blip r:embed="rId12"/>
        <a:stretch>
          <a:fillRect/>
        </a:stretch>
      </xdr:blipFill>
      <xdr:spPr>
        <a:xfrm>
          <a:off x="495300" y="5972175"/>
          <a:ext cx="219075" cy="228600"/>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561975</xdr:colOff>
      <xdr:row>30</xdr:row>
      <xdr:rowOff>276225</xdr:rowOff>
    </xdr:to>
    <xdr:pic macro="[0]!ModifierFiness">
      <xdr:nvPicPr>
        <xdr:cNvPr id="7" name="Image 2"/>
        <xdr:cNvPicPr preferRelativeResize="1">
          <a:picLocks noChangeAspect="1"/>
        </xdr:cNvPicPr>
      </xdr:nvPicPr>
      <xdr:blipFill>
        <a:blip r:embed="rId13"/>
        <a:stretch>
          <a:fillRect/>
        </a:stretch>
      </xdr:blipFill>
      <xdr:spPr>
        <a:xfrm>
          <a:off x="781050" y="5972175"/>
          <a:ext cx="219075"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30</xdr:row>
      <xdr:rowOff>276225</xdr:rowOff>
    </xdr:to>
    <xdr:pic macro="[0]!SupprimerFiness">
      <xdr:nvPicPr>
        <xdr:cNvPr id="8" name="Image 3"/>
        <xdr:cNvPicPr preferRelativeResize="1">
          <a:picLocks noChangeAspect="1"/>
        </xdr:cNvPicPr>
      </xdr:nvPicPr>
      <xdr:blipFill>
        <a:blip r:embed="rId14"/>
        <a:stretch>
          <a:fillRect/>
        </a:stretch>
      </xdr:blipFill>
      <xdr:spPr>
        <a:xfrm>
          <a:off x="1057275" y="5972175"/>
          <a:ext cx="2190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190500</xdr:rowOff>
    </xdr:from>
    <xdr:to>
      <xdr:col>2</xdr:col>
      <xdr:colOff>1552575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457450" y="1238250"/>
          <a:ext cx="161925" cy="152400"/>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10350" y="1228725"/>
          <a:ext cx="142875" cy="152400"/>
        </a:xfrm>
        <a:prstGeom prst="rect">
          <a:avLst/>
        </a:prstGeom>
        <a:noFill/>
        <a:ln w="9525" cmpd="sng">
          <a:noFill/>
        </a:ln>
      </xdr:spPr>
    </xdr:pic>
    <xdr:clientData/>
  </xdr:twoCellAnchor>
  <xdr:twoCellAnchor editAs="oneCell">
    <xdr:from>
      <xdr:col>2</xdr:col>
      <xdr:colOff>66675</xdr:colOff>
      <xdr:row>9</xdr:row>
      <xdr:rowOff>38100</xdr:rowOff>
    </xdr:from>
    <xdr:to>
      <xdr:col>2</xdr:col>
      <xdr:colOff>276225</xdr:colOff>
      <xdr:row>10</xdr:row>
      <xdr:rowOff>66675</xdr:rowOff>
    </xdr:to>
    <xdr:pic macro="[0]!SaisieId_CR_SF_">
      <xdr:nvPicPr>
        <xdr:cNvPr id="3" name="Image 1"/>
        <xdr:cNvPicPr preferRelativeResize="1">
          <a:picLocks noChangeAspect="1"/>
        </xdr:cNvPicPr>
      </xdr:nvPicPr>
      <xdr:blipFill>
        <a:blip r:embed="rId6"/>
        <a:stretch>
          <a:fillRect/>
        </a:stretch>
      </xdr:blipFill>
      <xdr:spPr>
        <a:xfrm>
          <a:off x="1133475" y="2590800"/>
          <a:ext cx="219075" cy="22860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76200</xdr:rowOff>
    </xdr:to>
    <xdr:pic macro="[0]!ModifierId_CR_SF_">
      <xdr:nvPicPr>
        <xdr:cNvPr id="4" name="Image 2"/>
        <xdr:cNvPicPr preferRelativeResize="1">
          <a:picLocks noChangeAspect="1"/>
        </xdr:cNvPicPr>
      </xdr:nvPicPr>
      <xdr:blipFill>
        <a:blip r:embed="rId7"/>
        <a:stretch>
          <a:fillRect/>
        </a:stretch>
      </xdr:blipFill>
      <xdr:spPr>
        <a:xfrm>
          <a:off x="1409700" y="2590800"/>
          <a:ext cx="219075"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76200</xdr:rowOff>
    </xdr:to>
    <xdr:pic macro="[0]!SupprimerId_CR_SF_">
      <xdr:nvPicPr>
        <xdr:cNvPr id="5" name="Image 3"/>
        <xdr:cNvPicPr preferRelativeResize="1">
          <a:picLocks noChangeAspect="1"/>
        </xdr:cNvPicPr>
      </xdr:nvPicPr>
      <xdr:blipFill>
        <a:blip r:embed="rId8"/>
        <a:stretch>
          <a:fillRect/>
        </a:stretch>
      </xdr:blipFill>
      <xdr:spPr>
        <a:xfrm>
          <a:off x="1685925" y="259080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6</xdr:row>
      <xdr:rowOff>123825</xdr:rowOff>
    </xdr:from>
    <xdr:to>
      <xdr:col>5</xdr:col>
      <xdr:colOff>438150</xdr:colOff>
      <xdr:row>7</xdr:row>
      <xdr:rowOff>114300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77150" y="1819275"/>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28575</xdr:rowOff>
    </xdr:from>
    <xdr:to>
      <xdr:col>1</xdr:col>
      <xdr:colOff>381000</xdr:colOff>
      <xdr:row>3</xdr:row>
      <xdr:rowOff>9525</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419100" y="67627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28575</xdr:rowOff>
    </xdr:from>
    <xdr:to>
      <xdr:col>0</xdr:col>
      <xdr:colOff>238125</xdr:colOff>
      <xdr:row>8</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95250" y="1600200"/>
          <a:ext cx="142875" cy="152400"/>
        </a:xfrm>
        <a:prstGeom prst="rect">
          <a:avLst/>
        </a:prstGeom>
        <a:noFill/>
        <a:ln w="9525" cmpd="sng">
          <a:noFill/>
        </a:ln>
      </xdr:spPr>
    </xdr:pic>
    <xdr:clientData/>
  </xdr:twoCellAnchor>
  <xdr:twoCellAnchor editAs="oneCell">
    <xdr:from>
      <xdr:col>0</xdr:col>
      <xdr:colOff>95250</xdr:colOff>
      <xdr:row>19</xdr:row>
      <xdr:rowOff>9525</xdr:rowOff>
    </xdr:from>
    <xdr:to>
      <xdr:col>0</xdr:col>
      <xdr:colOff>238125</xdr:colOff>
      <xdr:row>19</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95250" y="4410075"/>
          <a:ext cx="142875" cy="152400"/>
        </a:xfrm>
        <a:prstGeom prst="rect">
          <a:avLst/>
        </a:prstGeom>
        <a:noFill/>
        <a:ln w="9525" cmpd="sng">
          <a:noFill/>
        </a:ln>
      </xdr:spPr>
    </xdr:pic>
    <xdr:clientData/>
  </xdr:twoCellAnchor>
  <xdr:twoCellAnchor editAs="oneCell">
    <xdr:from>
      <xdr:col>0</xdr:col>
      <xdr:colOff>95250</xdr:colOff>
      <xdr:row>16</xdr:row>
      <xdr:rowOff>0</xdr:rowOff>
    </xdr:from>
    <xdr:to>
      <xdr:col>0</xdr:col>
      <xdr:colOff>238125</xdr:colOff>
      <xdr:row>16</xdr:row>
      <xdr:rowOff>295275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95250" y="3590925"/>
          <a:ext cx="142875" cy="295275"/>
        </a:xfrm>
        <a:prstGeom prst="rect">
          <a:avLst/>
        </a:prstGeom>
        <a:noFill/>
        <a:ln w="9525" cmpd="sng">
          <a:noFill/>
        </a:ln>
      </xdr:spPr>
    </xdr:pic>
    <xdr:clientData/>
  </xdr:twoCellAnchor>
  <xdr:twoCellAnchor editAs="oneCell">
    <xdr:from>
      <xdr:col>0</xdr:col>
      <xdr:colOff>95250</xdr:colOff>
      <xdr:row>22</xdr:row>
      <xdr:rowOff>47625</xdr:rowOff>
    </xdr:from>
    <xdr:to>
      <xdr:col>0</xdr:col>
      <xdr:colOff>238125</xdr:colOff>
      <xdr:row>22</xdr:row>
      <xdr:rowOff>200025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95250" y="5095875"/>
          <a:ext cx="142875" cy="152400"/>
        </a:xfrm>
        <a:prstGeom prst="rect">
          <a:avLst/>
        </a:prstGeom>
        <a:noFill/>
        <a:ln w="9525" cmpd="sng">
          <a:noFill/>
        </a:ln>
      </xdr:spPr>
    </xdr:pic>
    <xdr:clientData/>
  </xdr:twoCellAnchor>
  <xdr:twoCellAnchor editAs="oneCell">
    <xdr:from>
      <xdr:col>3</xdr:col>
      <xdr:colOff>3124200</xdr:colOff>
      <xdr:row>2</xdr:row>
      <xdr:rowOff>76200</xdr:rowOff>
    </xdr:from>
    <xdr:to>
      <xdr:col>3</xdr:col>
      <xdr:colOff>3276600</xdr:colOff>
      <xdr:row>3</xdr:row>
      <xdr:rowOff>47625</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7658100" y="685800"/>
          <a:ext cx="142875" cy="142875"/>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3"/>
  <dimension ref="A1:C87"/>
  <sheetViews>
    <sheetView zoomScalePageLayoutView="0" workbookViewId="0" topLeftCell="A1">
      <selection activeCell="A1" sqref="A1"/>
    </sheetView>
  </sheetViews>
  <sheetFormatPr defaultColWidth="10.8515625" defaultRowHeight="15"/>
  <cols>
    <col min="1" max="1" width="55.140625" style="92" bestFit="1" customWidth="1"/>
    <col min="2" max="2" width="10.7109375" style="449" customWidth="1"/>
    <col min="3" max="16384" width="10.8515625" style="92" customWidth="1"/>
  </cols>
  <sheetData>
    <row r="1" spans="1:2" ht="14.25">
      <c r="A1" s="296"/>
      <c r="B1" s="449" t="s">
        <v>298</v>
      </c>
    </row>
    <row r="2" spans="1:3" ht="15" thickBot="1">
      <c r="A2" s="295" t="s">
        <v>300</v>
      </c>
      <c r="B2" s="295"/>
      <c r="C2" s="295"/>
    </row>
    <row r="3" spans="1:3" ht="14.25">
      <c r="A3" s="277" t="s">
        <v>228</v>
      </c>
      <c r="B3" s="278">
        <f aca="true" t="shared" si="0" ref="B3:B18">SUM(C3:IV3)</f>
        <v>0</v>
      </c>
      <c r="C3" s="278">
        <f>'CRP NON SOUMIS EQUIL'!$G$32+CRA_SF!$G$32</f>
        <v>0</v>
      </c>
    </row>
    <row r="4" spans="1:3" ht="14.25">
      <c r="A4" s="281" t="s">
        <v>230</v>
      </c>
      <c r="B4" s="278">
        <f t="shared" si="0"/>
        <v>0</v>
      </c>
      <c r="C4" s="278">
        <f>'CRP NON SOUMIS EQUIL'!$G$50+CRA_SF!$G$50</f>
        <v>0</v>
      </c>
    </row>
    <row r="5" spans="1:3" ht="15" thickBot="1">
      <c r="A5" s="281" t="s">
        <v>232</v>
      </c>
      <c r="B5" s="278">
        <f t="shared" si="0"/>
        <v>0</v>
      </c>
      <c r="C5" s="278">
        <f>'CRP NON SOUMIS EQUIL'!$G$95+CRA_SF!$G$95</f>
        <v>0</v>
      </c>
    </row>
    <row r="6" spans="1:3" ht="15" thickBot="1">
      <c r="A6" s="297" t="s">
        <v>102</v>
      </c>
      <c r="B6" s="298"/>
      <c r="C6" s="206"/>
    </row>
    <row r="7" spans="1:3" ht="15" thickBot="1">
      <c r="A7" s="301" t="s">
        <v>140</v>
      </c>
      <c r="B7" s="302"/>
      <c r="C7" s="206"/>
    </row>
    <row r="8" spans="1:3" ht="15" thickBot="1">
      <c r="A8" s="297" t="s">
        <v>189</v>
      </c>
      <c r="B8" s="298"/>
      <c r="C8" s="206"/>
    </row>
    <row r="9" spans="1:3" ht="14.25">
      <c r="A9" s="295"/>
      <c r="B9" s="206"/>
      <c r="C9" s="206"/>
    </row>
    <row r="10" spans="1:3" ht="14.25">
      <c r="A10" s="295"/>
      <c r="B10" s="206"/>
      <c r="C10" s="206"/>
    </row>
    <row r="11" spans="1:3" ht="14.25">
      <c r="A11" s="305" t="s">
        <v>143</v>
      </c>
      <c r="B11" s="206"/>
      <c r="C11" s="306"/>
    </row>
    <row r="12" spans="1:3" ht="14.25">
      <c r="A12" s="305"/>
      <c r="B12" s="206"/>
      <c r="C12" s="306"/>
    </row>
    <row r="13" spans="1:3" ht="15" thickBot="1">
      <c r="A13" s="307"/>
      <c r="B13" s="206"/>
      <c r="C13" s="306"/>
    </row>
    <row r="14" spans="1:3" ht="15" thickBot="1">
      <c r="A14" s="310" t="s">
        <v>192</v>
      </c>
      <c r="B14" s="311">
        <f t="shared" si="0"/>
        <v>0</v>
      </c>
      <c r="C14" s="306"/>
    </row>
    <row r="15" spans="1:3" ht="14.25">
      <c r="A15" s="314" t="s">
        <v>43</v>
      </c>
      <c r="B15" s="315">
        <f t="shared" si="0"/>
        <v>0</v>
      </c>
      <c r="C15" s="315">
        <f>'CRP NON SOUMIS EQUIL'!$G$82+CRA_SF!$G$82</f>
        <v>0</v>
      </c>
    </row>
    <row r="16" spans="1:3" ht="14.25">
      <c r="A16" s="342" t="s">
        <v>105</v>
      </c>
      <c r="B16" s="319">
        <f t="shared" si="0"/>
        <v>0</v>
      </c>
      <c r="C16" s="319">
        <f>'CRP NON SOUMIS EQUIL'!$G$86+'CRP NON SOUMIS EQUIL'!$G$87+'CRP NON SOUMIS EQUIL'!$G$88+'CRP NON SOUMIS EQUIL'!$G$89+'CRP NON SOUMIS EQUIL'!$G$90+'CRP NON SOUMIS EQUIL'!$G$91+'CRP NON SOUMIS EQUIL'!$G$92+CRA_SF!$G$86+CRA_SF!$G$87+CRA_SF!$G$88+CRA_SF!$G$89+CRA_SF!$G$90+CRA_SF!$G$91+CRA_SF!$G$92</f>
        <v>0</v>
      </c>
    </row>
    <row r="17" spans="1:3" ht="14.25">
      <c r="A17" s="318" t="s">
        <v>195</v>
      </c>
      <c r="B17" s="319">
        <f t="shared" si="0"/>
        <v>0</v>
      </c>
      <c r="C17" s="319">
        <f>'CRP NON SOUMIS EQUIL'!$G$93+CRA_SF!$G$93</f>
        <v>0</v>
      </c>
    </row>
    <row r="18" spans="1:3" ht="14.25">
      <c r="A18" s="322"/>
      <c r="B18" s="323">
        <f t="shared" si="0"/>
        <v>0</v>
      </c>
      <c r="C18" s="306"/>
    </row>
    <row r="19" spans="1:3" ht="15" thickBot="1">
      <c r="A19" s="325" t="s">
        <v>106</v>
      </c>
      <c r="B19" s="326"/>
      <c r="C19" s="306"/>
    </row>
    <row r="20" spans="1:3" ht="15" thickBot="1">
      <c r="A20" s="310" t="s">
        <v>115</v>
      </c>
      <c r="B20" s="311"/>
      <c r="C20" s="306"/>
    </row>
    <row r="21" spans="1:3" ht="15" thickBot="1">
      <c r="A21" s="329" t="s">
        <v>209</v>
      </c>
      <c r="B21" s="330"/>
      <c r="C21" s="306"/>
    </row>
    <row r="22" spans="2:3" ht="14.25">
      <c r="B22" s="450"/>
      <c r="C22" s="451"/>
    </row>
    <row r="23" ht="14.25">
      <c r="A23" s="92" t="s">
        <v>299</v>
      </c>
    </row>
    <row r="24" spans="1:3" ht="15" thickBot="1">
      <c r="A24" s="295"/>
      <c r="B24" s="295"/>
      <c r="C24" s="295"/>
    </row>
    <row r="25" spans="1:3" ht="14.25">
      <c r="A25" s="277" t="s">
        <v>228</v>
      </c>
      <c r="B25" s="278">
        <f aca="true" t="shared" si="1" ref="B25:B39">SUM(C25:IV25)</f>
        <v>0</v>
      </c>
      <c r="C25" s="278">
        <f>'CRP NON SOUMIS EQUIL'!$H$32+CRA_SF!$H$32</f>
        <v>0</v>
      </c>
    </row>
    <row r="26" spans="1:3" ht="14.25">
      <c r="A26" s="281" t="s">
        <v>230</v>
      </c>
      <c r="B26" s="278">
        <f t="shared" si="1"/>
        <v>0</v>
      </c>
      <c r="C26" s="278">
        <f>'CRP NON SOUMIS EQUIL'!$H$50+CRA_SF!$H$50</f>
        <v>0</v>
      </c>
    </row>
    <row r="27" spans="1:3" ht="15" thickBot="1">
      <c r="A27" s="281" t="s">
        <v>232</v>
      </c>
      <c r="B27" s="278">
        <f t="shared" si="1"/>
        <v>0</v>
      </c>
      <c r="C27" s="278">
        <f>'CRP NON SOUMIS EQUIL'!$H$95+CRA_SF!$H$95</f>
        <v>0</v>
      </c>
    </row>
    <row r="28" spans="1:3" ht="15" thickBot="1">
      <c r="A28" s="297" t="s">
        <v>102</v>
      </c>
      <c r="B28" s="298">
        <f t="shared" si="1"/>
        <v>0</v>
      </c>
      <c r="C28" s="206"/>
    </row>
    <row r="29" spans="1:3" ht="15" thickBot="1">
      <c r="A29" s="301" t="s">
        <v>140</v>
      </c>
      <c r="B29" s="302">
        <f t="shared" si="1"/>
        <v>0</v>
      </c>
      <c r="C29" s="206"/>
    </row>
    <row r="30" spans="1:3" ht="15" thickBot="1">
      <c r="A30" s="297" t="s">
        <v>189</v>
      </c>
      <c r="B30" s="298">
        <f t="shared" si="1"/>
        <v>0</v>
      </c>
      <c r="C30" s="206"/>
    </row>
    <row r="31" spans="1:3" ht="14.25">
      <c r="A31" s="295"/>
      <c r="B31" s="206"/>
      <c r="C31" s="206"/>
    </row>
    <row r="32" spans="1:3" ht="14.25">
      <c r="A32" s="295"/>
      <c r="B32" s="206"/>
      <c r="C32" s="206"/>
    </row>
    <row r="33" spans="1:3" ht="14.25">
      <c r="A33" s="305" t="s">
        <v>143</v>
      </c>
      <c r="B33" s="306"/>
      <c r="C33" s="306"/>
    </row>
    <row r="34" spans="1:3" ht="15" thickBot="1">
      <c r="A34" s="305"/>
      <c r="B34" s="306"/>
      <c r="C34" s="306"/>
    </row>
    <row r="35" spans="1:3" ht="15" thickBot="1">
      <c r="A35" s="307"/>
      <c r="B35" s="308"/>
      <c r="C35" s="306"/>
    </row>
    <row r="36" spans="1:3" ht="15" thickBot="1">
      <c r="A36" s="310" t="s">
        <v>192</v>
      </c>
      <c r="B36" s="311">
        <f t="shared" si="1"/>
        <v>0</v>
      </c>
      <c r="C36" s="306"/>
    </row>
    <row r="37" spans="1:3" ht="14.25">
      <c r="A37" s="314" t="s">
        <v>43</v>
      </c>
      <c r="B37" s="315">
        <f t="shared" si="1"/>
        <v>0</v>
      </c>
      <c r="C37" s="315">
        <f>'CRP NON SOUMIS EQUIL'!$H$82+CRA_SF!$H$82</f>
        <v>0</v>
      </c>
    </row>
    <row r="38" spans="1:3" ht="14.25">
      <c r="A38" s="342" t="s">
        <v>105</v>
      </c>
      <c r="B38" s="319">
        <f t="shared" si="1"/>
        <v>0</v>
      </c>
      <c r="C38" s="319">
        <f>'CRP NON SOUMIS EQUIL'!$H$86+'CRP NON SOUMIS EQUIL'!$H$87+'CRP NON SOUMIS EQUIL'!$H$88+'CRP NON SOUMIS EQUIL'!$H$89+'CRP NON SOUMIS EQUIL'!$H$90+'CRP NON SOUMIS EQUIL'!$H$91+'CRP NON SOUMIS EQUIL'!$H$92+CRA_SF!$H$86+CRA_SF!$H$87+CRA_SF!$H$88+CRA_SF!$H$89+CRA_SF!$H$90+CRA_SF!$H$91+CRA_SF!$H$92</f>
        <v>0</v>
      </c>
    </row>
    <row r="39" spans="1:3" ht="14.25">
      <c r="A39" s="318" t="s">
        <v>195</v>
      </c>
      <c r="B39" s="319">
        <f t="shared" si="1"/>
        <v>0</v>
      </c>
      <c r="C39" s="319">
        <f>'CRP NON SOUMIS EQUIL'!$H$93+CRA_SF!$H$93</f>
        <v>0</v>
      </c>
    </row>
    <row r="40" spans="1:3" ht="14.25">
      <c r="A40" s="322"/>
      <c r="B40" s="323"/>
      <c r="C40" s="306"/>
    </row>
    <row r="41" spans="1:3" ht="15" thickBot="1">
      <c r="A41" s="325" t="s">
        <v>106</v>
      </c>
      <c r="B41" s="326"/>
      <c r="C41" s="306"/>
    </row>
    <row r="42" spans="1:3" ht="15" thickBot="1">
      <c r="A42" s="310" t="s">
        <v>115</v>
      </c>
      <c r="B42" s="311"/>
      <c r="C42" s="306"/>
    </row>
    <row r="43" spans="1:3" ht="15" thickBot="1">
      <c r="A43" s="329" t="s">
        <v>209</v>
      </c>
      <c r="B43" s="330"/>
      <c r="C43" s="306"/>
    </row>
    <row r="44" spans="2:3" ht="14.25">
      <c r="B44" s="450"/>
      <c r="C44" s="451"/>
    </row>
    <row r="45" ht="15" thickBot="1">
      <c r="A45" s="92" t="s">
        <v>190</v>
      </c>
    </row>
    <row r="46" spans="1:3" ht="15" thickBot="1">
      <c r="A46" s="295"/>
      <c r="B46" s="275"/>
      <c r="C46" s="275"/>
    </row>
    <row r="47" spans="1:3" ht="14.25">
      <c r="A47" s="280" t="s">
        <v>229</v>
      </c>
      <c r="B47" s="279">
        <f aca="true" t="shared" si="2" ref="B47:B63">SUM(C47:IV47)</f>
        <v>0</v>
      </c>
      <c r="C47" s="279">
        <f>'CRP NON SOUMIS EQUIL'!$G$120+CRA_SF!$G$120</f>
        <v>0</v>
      </c>
    </row>
    <row r="48" spans="1:3" ht="14.25">
      <c r="A48" s="282" t="s">
        <v>231</v>
      </c>
      <c r="B48" s="279">
        <f t="shared" si="2"/>
        <v>0</v>
      </c>
      <c r="C48" s="279">
        <f>'CRP NON SOUMIS EQUIL'!$G$143+CRA_SF!$G$143</f>
        <v>0</v>
      </c>
    </row>
    <row r="49" spans="1:3" ht="27" thickBot="1">
      <c r="A49" s="283" t="s">
        <v>233</v>
      </c>
      <c r="B49" s="279">
        <f t="shared" si="2"/>
        <v>0</v>
      </c>
      <c r="C49" s="279">
        <f>'CRP NON SOUMIS EQUIL'!$G$168+CRA_SF!$G$168</f>
        <v>0</v>
      </c>
    </row>
    <row r="50" spans="1:3" ht="15" thickBot="1">
      <c r="A50" s="300" t="s">
        <v>103</v>
      </c>
      <c r="B50" s="299"/>
      <c r="C50" s="299"/>
    </row>
    <row r="51" spans="1:3" ht="15" thickBot="1">
      <c r="A51" s="304" t="s">
        <v>141</v>
      </c>
      <c r="B51" s="303"/>
      <c r="C51" s="303"/>
    </row>
    <row r="52" spans="1:3" ht="15" thickBot="1">
      <c r="A52" s="300" t="s">
        <v>189</v>
      </c>
      <c r="B52" s="299"/>
      <c r="C52" s="299"/>
    </row>
    <row r="53" spans="1:3" ht="14.25">
      <c r="A53" s="295"/>
      <c r="B53" s="206"/>
      <c r="C53" s="206"/>
    </row>
    <row r="54" spans="1:3" ht="14.25">
      <c r="A54" s="295"/>
      <c r="B54" s="206"/>
      <c r="C54" s="206"/>
    </row>
    <row r="55" spans="1:3" ht="14.25">
      <c r="A55" s="305"/>
      <c r="B55" s="306"/>
      <c r="C55" s="306"/>
    </row>
    <row r="56" spans="1:3" ht="15" thickBot="1">
      <c r="A56" s="305" t="s">
        <v>190</v>
      </c>
      <c r="B56" s="306"/>
      <c r="C56" s="306"/>
    </row>
    <row r="57" spans="1:3" ht="15" thickBot="1">
      <c r="A57" s="307"/>
      <c r="B57" s="309"/>
      <c r="C57" s="309" t="s">
        <v>190</v>
      </c>
    </row>
    <row r="58" spans="1:3" ht="15" thickBot="1">
      <c r="A58" s="313" t="s">
        <v>193</v>
      </c>
      <c r="B58" s="312">
        <f t="shared" si="2"/>
        <v>0</v>
      </c>
      <c r="C58" s="312"/>
    </row>
    <row r="59" spans="1:3" ht="14.25">
      <c r="A59" s="317" t="s">
        <v>104</v>
      </c>
      <c r="B59" s="316">
        <f t="shared" si="2"/>
        <v>0</v>
      </c>
      <c r="C59" s="316">
        <f>'CRP NON SOUMIS EQUIL'!$G$154+CRA_SF!$G$154</f>
        <v>0</v>
      </c>
    </row>
    <row r="60" spans="1:3" ht="14.25">
      <c r="A60" s="321" t="s">
        <v>205</v>
      </c>
      <c r="B60" s="320">
        <f t="shared" si="2"/>
        <v>0</v>
      </c>
      <c r="C60" s="320">
        <f>'CRP NON SOUMIS EQUIL'!$G$155+'CRP NON SOUMIS EQUIL'!$G$157+CRA_SF!$G$155+CRA_SF!$G$157</f>
        <v>0</v>
      </c>
    </row>
    <row r="61" spans="1:3" ht="14.25">
      <c r="A61" s="321" t="s">
        <v>206</v>
      </c>
      <c r="B61" s="320">
        <f t="shared" si="2"/>
        <v>0</v>
      </c>
      <c r="C61" s="320">
        <f>'CRP NON SOUMIS EQUIL'!$G$159+'CRP NON SOUMIS EQUIL'!$G$160+'CRP NON SOUMIS EQUIL'!$G$161+'CRP NON SOUMIS EQUIL'!$G$162+'CRP NON SOUMIS EQUIL'!$G$163+'CRP NON SOUMIS EQUIL'!$G$164+CRA_SF!$G$159+CRA_SF!$G$160+CRA_SF!$G$161+CRA_SF!$G$162+CRA_SF!$G$163+CRA_SF!$G$164</f>
        <v>0</v>
      </c>
    </row>
    <row r="62" spans="1:3" ht="14.25">
      <c r="A62" s="324" t="s">
        <v>194</v>
      </c>
      <c r="B62" s="320">
        <f t="shared" si="2"/>
        <v>0</v>
      </c>
      <c r="C62" s="320">
        <f>'CRP NON SOUMIS EQUIL'!$G$165+CRA_SF!$G$165</f>
        <v>0</v>
      </c>
    </row>
    <row r="63" spans="1:3" ht="15" thickBot="1">
      <c r="A63" s="328" t="s">
        <v>107</v>
      </c>
      <c r="B63" s="327">
        <f t="shared" si="2"/>
        <v>0</v>
      </c>
      <c r="C63" s="327">
        <f>SUM(C58:C62)</f>
        <v>0</v>
      </c>
    </row>
    <row r="64" spans="1:3" ht="15" thickBot="1">
      <c r="A64" s="313" t="s">
        <v>116</v>
      </c>
      <c r="B64" s="312"/>
      <c r="C64" s="312"/>
    </row>
    <row r="65" spans="1:3" ht="15" thickBot="1">
      <c r="A65" s="332" t="s">
        <v>210</v>
      </c>
      <c r="B65" s="331"/>
      <c r="C65" s="331"/>
    </row>
    <row r="67" ht="15" thickBot="1">
      <c r="A67" s="92" t="s">
        <v>191</v>
      </c>
    </row>
    <row r="68" spans="1:3" ht="15" thickBot="1">
      <c r="A68" s="295"/>
      <c r="B68" s="275"/>
      <c r="C68" s="275"/>
    </row>
    <row r="69" spans="1:3" ht="14.25">
      <c r="A69" s="280" t="s">
        <v>229</v>
      </c>
      <c r="B69" s="279">
        <f aca="true" t="shared" si="3" ref="B69:B84">SUM(C69:IV69)</f>
        <v>0</v>
      </c>
      <c r="C69" s="279">
        <f>'CRP NON SOUMIS EQUIL'!$H$120+CRA_SF!$H$120</f>
        <v>0</v>
      </c>
    </row>
    <row r="70" spans="1:3" ht="14.25">
      <c r="A70" s="282" t="s">
        <v>231</v>
      </c>
      <c r="B70" s="279">
        <f t="shared" si="3"/>
        <v>0</v>
      </c>
      <c r="C70" s="279">
        <f>'CRP NON SOUMIS EQUIL'!$H$143+CRA_SF!$H$143</f>
        <v>0</v>
      </c>
    </row>
    <row r="71" spans="1:3" ht="27" thickBot="1">
      <c r="A71" s="283" t="s">
        <v>233</v>
      </c>
      <c r="B71" s="279">
        <f t="shared" si="3"/>
        <v>0</v>
      </c>
      <c r="C71" s="279">
        <f>'CRP NON SOUMIS EQUIL'!$H$168+CRA_SF!$H$168</f>
        <v>0</v>
      </c>
    </row>
    <row r="72" spans="1:3" ht="15" thickBot="1">
      <c r="A72" s="300" t="s">
        <v>103</v>
      </c>
      <c r="B72" s="299"/>
      <c r="C72" s="299"/>
    </row>
    <row r="73" spans="1:3" ht="15" thickBot="1">
      <c r="A73" s="304" t="s">
        <v>141</v>
      </c>
      <c r="B73" s="303"/>
      <c r="C73" s="303"/>
    </row>
    <row r="74" spans="1:3" ht="15" thickBot="1">
      <c r="A74" s="300" t="s">
        <v>189</v>
      </c>
      <c r="B74" s="299"/>
      <c r="C74" s="299"/>
    </row>
    <row r="75" spans="1:3" ht="14.25">
      <c r="A75" s="295"/>
      <c r="B75" s="206"/>
      <c r="C75" s="206"/>
    </row>
    <row r="76" spans="1:3" ht="14.25">
      <c r="A76" s="295"/>
      <c r="B76" s="206"/>
      <c r="C76" s="206"/>
    </row>
    <row r="77" spans="1:3" ht="14.25">
      <c r="A77" s="305"/>
      <c r="B77" s="306"/>
      <c r="C77" s="306"/>
    </row>
    <row r="78" spans="1:3" ht="15" thickBot="1">
      <c r="A78" s="305" t="s">
        <v>191</v>
      </c>
      <c r="B78" s="306"/>
      <c r="C78" s="306"/>
    </row>
    <row r="79" spans="1:3" ht="15" thickBot="1">
      <c r="A79" s="307"/>
      <c r="B79" s="309"/>
      <c r="C79" s="309" t="s">
        <v>191</v>
      </c>
    </row>
    <row r="80" spans="1:3" ht="15" thickBot="1">
      <c r="A80" s="313" t="s">
        <v>193</v>
      </c>
      <c r="B80" s="312">
        <f t="shared" si="3"/>
        <v>0</v>
      </c>
      <c r="C80" s="312"/>
    </row>
    <row r="81" spans="1:3" ht="14.25">
      <c r="A81" s="317" t="s">
        <v>104</v>
      </c>
      <c r="B81" s="316">
        <f t="shared" si="3"/>
        <v>0</v>
      </c>
      <c r="C81" s="316">
        <f>'CRP NON SOUMIS EQUIL'!$H$154+CRA_SF!$H$154</f>
        <v>0</v>
      </c>
    </row>
    <row r="82" spans="1:3" ht="14.25">
      <c r="A82" s="321" t="s">
        <v>205</v>
      </c>
      <c r="B82" s="320">
        <f t="shared" si="3"/>
        <v>0</v>
      </c>
      <c r="C82" s="320">
        <f>'CRP NON SOUMIS EQUIL'!$H$155+'CRP NON SOUMIS EQUIL'!$H$157+CRA_SF!$H$155+CRA_SF!$H$157</f>
        <v>0</v>
      </c>
    </row>
    <row r="83" spans="1:3" ht="14.25">
      <c r="A83" s="321" t="s">
        <v>206</v>
      </c>
      <c r="B83" s="320">
        <f t="shared" si="3"/>
        <v>0</v>
      </c>
      <c r="C83" s="320">
        <f>'CRP NON SOUMIS EQUIL'!$H$159+'CRP NON SOUMIS EQUIL'!$H$160+'CRP NON SOUMIS EQUIL'!$H$161+'CRP NON SOUMIS EQUIL'!$H$162+'CRP NON SOUMIS EQUIL'!$H$163+'CRP NON SOUMIS EQUIL'!$H$164+CRA_SF!$H$159+CRA_SF!$H$160+CRA_SF!$H$161+CRA_SF!$H$162+CRA_SF!$H$163+CRA_SF!$H$164</f>
        <v>0</v>
      </c>
    </row>
    <row r="84" spans="1:3" ht="14.25">
      <c r="A84" s="324" t="s">
        <v>194</v>
      </c>
      <c r="B84" s="320">
        <f t="shared" si="3"/>
        <v>0</v>
      </c>
      <c r="C84" s="320">
        <f>'CRP NON SOUMIS EQUIL'!$H$165+CRA_SF!$H$165</f>
        <v>0</v>
      </c>
    </row>
    <row r="85" spans="1:3" ht="15" thickBot="1">
      <c r="A85" s="328" t="s">
        <v>107</v>
      </c>
      <c r="B85" s="327"/>
      <c r="C85" s="327"/>
    </row>
    <row r="86" spans="1:3" ht="15" thickBot="1">
      <c r="A86" s="313" t="s">
        <v>116</v>
      </c>
      <c r="B86" s="312"/>
      <c r="C86" s="312"/>
    </row>
    <row r="87" spans="1:3" ht="15" thickBot="1">
      <c r="A87" s="332" t="s">
        <v>210</v>
      </c>
      <c r="B87" s="331"/>
      <c r="C87" s="331"/>
    </row>
  </sheetData>
  <sheetProtection password="8694"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8"/>
  <dimension ref="A1:T178"/>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9"/>
      <c r="I1" s="112"/>
      <c r="J1" s="113"/>
      <c r="K1" s="247"/>
    </row>
    <row r="2" spans="1:11" ht="25.5" customHeight="1">
      <c r="A2" s="111"/>
      <c r="B2" s="696" t="s">
        <v>289</v>
      </c>
      <c r="C2" s="696"/>
      <c r="D2" s="702"/>
      <c r="E2" s="703"/>
      <c r="F2" s="704"/>
      <c r="G2" s="272"/>
      <c r="H2" s="270"/>
      <c r="I2" s="270"/>
      <c r="J2" s="270"/>
      <c r="K2" s="247"/>
    </row>
    <row r="3" spans="1:11" ht="25.5" customHeight="1">
      <c r="A3" s="111"/>
      <c r="B3" s="712" t="s">
        <v>242</v>
      </c>
      <c r="C3" s="713"/>
      <c r="D3" s="478"/>
      <c r="E3" s="479"/>
      <c r="F3" s="480"/>
      <c r="G3" s="273"/>
      <c r="H3" s="271"/>
      <c r="I3" s="271"/>
      <c r="J3" s="271"/>
      <c r="K3" s="247"/>
    </row>
    <row r="4" spans="1:11" ht="25.5" customHeight="1">
      <c r="A4" s="111"/>
      <c r="B4" s="696" t="s">
        <v>251</v>
      </c>
      <c r="C4" s="696"/>
      <c r="D4" s="705"/>
      <c r="E4" s="706"/>
      <c r="F4" s="707"/>
      <c r="G4" s="112"/>
      <c r="H4" s="112"/>
      <c r="I4" s="112"/>
      <c r="J4" s="113"/>
      <c r="K4" s="247"/>
    </row>
    <row r="5" spans="1:11" ht="14.25" customHeight="1">
      <c r="A5" s="111"/>
      <c r="B5" s="111"/>
      <c r="C5" s="111"/>
      <c r="D5" s="112"/>
      <c r="E5" s="112"/>
      <c r="F5" s="112"/>
      <c r="G5" s="112"/>
      <c r="H5" s="112"/>
      <c r="I5" s="112"/>
      <c r="J5" s="113"/>
      <c r="K5" s="247"/>
    </row>
    <row r="6" spans="1:11" ht="15.75" customHeight="1">
      <c r="A6" s="111"/>
      <c r="B6" s="114"/>
      <c r="C6" s="115"/>
      <c r="D6" s="116"/>
      <c r="E6" s="116"/>
      <c r="F6" s="116"/>
      <c r="G6" s="112"/>
      <c r="H6" s="112"/>
      <c r="I6" s="112"/>
      <c r="J6" s="113"/>
      <c r="K6" s="247"/>
    </row>
    <row r="7" spans="1:11" s="40" customFormat="1" ht="38.25" customHeight="1">
      <c r="A7" s="117"/>
      <c r="B7" s="708" t="s">
        <v>357</v>
      </c>
      <c r="C7" s="708"/>
      <c r="D7" s="708"/>
      <c r="E7" s="708"/>
      <c r="F7" s="708"/>
      <c r="G7" s="708"/>
      <c r="H7" s="708"/>
      <c r="I7" s="708"/>
      <c r="J7" s="708"/>
      <c r="K7" s="248"/>
    </row>
    <row r="8" spans="1:11" ht="13.5" thickBot="1">
      <c r="A8" s="111"/>
      <c r="B8" s="119"/>
      <c r="C8" s="118"/>
      <c r="D8" s="116"/>
      <c r="E8" s="116"/>
      <c r="F8" s="116"/>
      <c r="G8" s="112"/>
      <c r="H8" s="112"/>
      <c r="I8" s="112"/>
      <c r="J8" s="113"/>
      <c r="K8" s="247"/>
    </row>
    <row r="9" spans="1:11" s="41" customFormat="1" ht="12.75" customHeight="1">
      <c r="A9" s="119"/>
      <c r="B9" s="119" t="s">
        <v>358</v>
      </c>
      <c r="C9" s="119"/>
      <c r="D9" s="698" t="s">
        <v>248</v>
      </c>
      <c r="E9" s="701" t="s">
        <v>269</v>
      </c>
      <c r="F9" s="701"/>
      <c r="G9" s="701"/>
      <c r="H9" s="710" t="s">
        <v>359</v>
      </c>
      <c r="I9" s="710"/>
      <c r="J9" s="711"/>
      <c r="K9" s="249"/>
    </row>
    <row r="10" spans="1:11" s="41" customFormat="1" ht="12.75">
      <c r="A10" s="119"/>
      <c r="B10" s="119"/>
      <c r="C10" s="119"/>
      <c r="D10" s="699"/>
      <c r="E10" s="694" t="s">
        <v>122</v>
      </c>
      <c r="F10" s="694" t="s">
        <v>123</v>
      </c>
      <c r="G10" s="694" t="s">
        <v>124</v>
      </c>
      <c r="H10" s="694" t="s">
        <v>125</v>
      </c>
      <c r="I10" s="694" t="s">
        <v>126</v>
      </c>
      <c r="J10" s="692" t="s">
        <v>127</v>
      </c>
      <c r="K10" s="249"/>
    </row>
    <row r="11" spans="1:11" s="41" customFormat="1" ht="33.75" customHeight="1" thickBot="1">
      <c r="A11" s="119"/>
      <c r="B11" s="120"/>
      <c r="C11" s="121" t="s">
        <v>220</v>
      </c>
      <c r="D11" s="700"/>
      <c r="E11" s="695"/>
      <c r="F11" s="695"/>
      <c r="G11" s="695"/>
      <c r="H11" s="695"/>
      <c r="I11" s="695"/>
      <c r="J11" s="693"/>
      <c r="K11" s="249"/>
    </row>
    <row r="12" spans="1:11" s="41" customFormat="1" ht="12.75" customHeight="1">
      <c r="A12" s="119"/>
      <c r="B12" s="122" t="s">
        <v>219</v>
      </c>
      <c r="C12" s="121"/>
      <c r="D12" s="123"/>
      <c r="E12" s="124" t="s">
        <v>128</v>
      </c>
      <c r="F12" s="123" t="s">
        <v>129</v>
      </c>
      <c r="G12" s="125" t="s">
        <v>130</v>
      </c>
      <c r="H12" s="125" t="s">
        <v>131</v>
      </c>
      <c r="I12" s="125" t="s">
        <v>132</v>
      </c>
      <c r="J12" s="126" t="s">
        <v>133</v>
      </c>
      <c r="K12" s="249"/>
    </row>
    <row r="13" spans="1:11" s="42" customFormat="1" ht="12.75" customHeight="1">
      <c r="A13" s="127"/>
      <c r="B13" s="128">
        <v>60</v>
      </c>
      <c r="C13" s="129" t="s">
        <v>81</v>
      </c>
      <c r="D13" s="649"/>
      <c r="E13" s="649"/>
      <c r="F13" s="649"/>
      <c r="G13" s="379">
        <f>E13+F13</f>
        <v>0</v>
      </c>
      <c r="H13" s="649"/>
      <c r="I13" s="379">
        <f>H13-G13</f>
        <v>0</v>
      </c>
      <c r="J13" s="388">
        <f>IF(G13=0,0,I13/G13)</f>
        <v>0</v>
      </c>
      <c r="K13" s="250"/>
    </row>
    <row r="14" spans="1:11" s="42" customFormat="1" ht="12.75" customHeight="1">
      <c r="A14" s="127"/>
      <c r="B14" s="128">
        <v>709</v>
      </c>
      <c r="C14" s="129" t="s">
        <v>2</v>
      </c>
      <c r="D14" s="649"/>
      <c r="E14" s="649"/>
      <c r="F14" s="649"/>
      <c r="G14" s="379">
        <f>E14+F14</f>
        <v>0</v>
      </c>
      <c r="H14" s="649"/>
      <c r="I14" s="379">
        <f>H14-G14</f>
        <v>0</v>
      </c>
      <c r="J14" s="388">
        <f>IF(G14=0,0,I14/G14)</f>
        <v>0</v>
      </c>
      <c r="K14" s="250"/>
    </row>
    <row r="15" spans="1:11" s="42" customFormat="1" ht="12.75" customHeight="1">
      <c r="A15" s="127"/>
      <c r="B15" s="128">
        <v>713</v>
      </c>
      <c r="C15" s="129" t="s">
        <v>3</v>
      </c>
      <c r="D15" s="649"/>
      <c r="E15" s="649"/>
      <c r="F15" s="649"/>
      <c r="G15" s="379">
        <f>E15+F15</f>
        <v>0</v>
      </c>
      <c r="H15" s="649"/>
      <c r="I15" s="379">
        <f>H15-G15</f>
        <v>0</v>
      </c>
      <c r="J15" s="388">
        <f>IF(G15=0,0,I15/G15)</f>
        <v>0</v>
      </c>
      <c r="K15" s="250"/>
    </row>
    <row r="16" spans="1:11" s="42" customFormat="1" ht="12.75" customHeight="1">
      <c r="A16" s="127"/>
      <c r="B16" s="128"/>
      <c r="C16" s="130"/>
      <c r="D16" s="131"/>
      <c r="E16" s="131"/>
      <c r="F16" s="131"/>
      <c r="G16" s="131"/>
      <c r="H16" s="131"/>
      <c r="I16" s="131"/>
      <c r="J16" s="132"/>
      <c r="K16" s="250"/>
    </row>
    <row r="17" spans="1:11" s="43" customFormat="1" ht="12.75" customHeight="1">
      <c r="A17" s="130"/>
      <c r="B17" s="122" t="s">
        <v>4</v>
      </c>
      <c r="C17" s="130"/>
      <c r="D17" s="131"/>
      <c r="E17" s="131"/>
      <c r="F17" s="131"/>
      <c r="G17" s="131"/>
      <c r="H17" s="131"/>
      <c r="I17" s="131"/>
      <c r="J17" s="132"/>
      <c r="K17" s="250"/>
    </row>
    <row r="18" spans="1:20" s="44" customFormat="1" ht="12.75" customHeight="1">
      <c r="A18" s="133"/>
      <c r="B18" s="128">
        <v>6111</v>
      </c>
      <c r="C18" s="129" t="s">
        <v>5</v>
      </c>
      <c r="D18" s="649"/>
      <c r="E18" s="649"/>
      <c r="F18" s="649"/>
      <c r="G18" s="379">
        <f>E18+F18</f>
        <v>0</v>
      </c>
      <c r="H18" s="649"/>
      <c r="I18" s="379">
        <f>H18-G18</f>
        <v>0</v>
      </c>
      <c r="J18" s="388">
        <f>IF(G18=0,0,I18/G18)</f>
        <v>0</v>
      </c>
      <c r="K18" s="251"/>
      <c r="N18" s="42"/>
      <c r="O18" s="42"/>
      <c r="P18" s="42"/>
      <c r="Q18" s="42"/>
      <c r="R18" s="42"/>
      <c r="S18" s="42"/>
      <c r="T18" s="42"/>
    </row>
    <row r="19" spans="1:20" s="45" customFormat="1" ht="12.75" customHeight="1">
      <c r="A19" s="134"/>
      <c r="B19" s="128">
        <v>6112</v>
      </c>
      <c r="C19" s="129" t="s">
        <v>6</v>
      </c>
      <c r="D19" s="649"/>
      <c r="E19" s="649"/>
      <c r="F19" s="649"/>
      <c r="G19" s="379">
        <f>E19+F19</f>
        <v>0</v>
      </c>
      <c r="H19" s="649"/>
      <c r="I19" s="379">
        <f>H19-G19</f>
        <v>0</v>
      </c>
      <c r="J19" s="388">
        <f>IF(G19=0,0,I19/G19)</f>
        <v>0</v>
      </c>
      <c r="K19" s="251"/>
      <c r="N19" s="42"/>
      <c r="O19" s="42"/>
      <c r="P19" s="42"/>
      <c r="Q19" s="42"/>
      <c r="R19" s="42"/>
      <c r="S19" s="42"/>
      <c r="T19" s="42"/>
    </row>
    <row r="20" spans="1:20" s="45" customFormat="1" ht="12.75" customHeight="1">
      <c r="A20" s="134"/>
      <c r="B20" s="128">
        <v>6118</v>
      </c>
      <c r="C20" s="129" t="s">
        <v>7</v>
      </c>
      <c r="D20" s="649"/>
      <c r="E20" s="649"/>
      <c r="F20" s="649"/>
      <c r="G20" s="379">
        <f>E20+F20</f>
        <v>0</v>
      </c>
      <c r="H20" s="649"/>
      <c r="I20" s="379">
        <f>H20-G20</f>
        <v>0</v>
      </c>
      <c r="J20" s="388">
        <f>IF(G20=0,0,I20/G20)</f>
        <v>0</v>
      </c>
      <c r="K20" s="251"/>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50"/>
      <c r="N21" s="46"/>
      <c r="O21" s="47"/>
      <c r="P21" s="46"/>
      <c r="Q21" s="48"/>
      <c r="R21" s="48"/>
      <c r="S21" s="48"/>
      <c r="T21" s="48"/>
    </row>
    <row r="22" spans="1:11" s="49" customFormat="1" ht="12.75" customHeight="1">
      <c r="A22" s="136"/>
      <c r="B22" s="137" t="s">
        <v>8</v>
      </c>
      <c r="C22" s="136"/>
      <c r="D22" s="138"/>
      <c r="E22" s="138"/>
      <c r="F22" s="138"/>
      <c r="G22" s="138"/>
      <c r="H22" s="138"/>
      <c r="I22" s="138"/>
      <c r="J22" s="139"/>
      <c r="K22" s="252"/>
    </row>
    <row r="23" spans="1:11" s="50" customFormat="1" ht="12.75" customHeight="1">
      <c r="A23" s="140"/>
      <c r="B23" s="141">
        <v>624</v>
      </c>
      <c r="C23" s="142" t="s">
        <v>82</v>
      </c>
      <c r="D23" s="649"/>
      <c r="E23" s="649"/>
      <c r="F23" s="649"/>
      <c r="G23" s="379">
        <f aca="true" t="shared" si="0" ref="G23:G30">E23+F23</f>
        <v>0</v>
      </c>
      <c r="H23" s="649"/>
      <c r="I23" s="379">
        <f aca="true" t="shared" si="1" ref="I23:I30">H23-G23</f>
        <v>0</v>
      </c>
      <c r="J23" s="388">
        <f aca="true" t="shared" si="2" ref="J23:J30">IF(G23=0,0,I23/G23)</f>
        <v>0</v>
      </c>
      <c r="K23" s="252"/>
    </row>
    <row r="24" spans="1:11" s="50" customFormat="1" ht="12.75" customHeight="1">
      <c r="A24" s="140"/>
      <c r="B24" s="141">
        <v>625</v>
      </c>
      <c r="C24" s="142" t="s">
        <v>9</v>
      </c>
      <c r="D24" s="649"/>
      <c r="E24" s="649"/>
      <c r="F24" s="649"/>
      <c r="G24" s="379">
        <f t="shared" si="0"/>
        <v>0</v>
      </c>
      <c r="H24" s="649"/>
      <c r="I24" s="379">
        <f t="shared" si="1"/>
        <v>0</v>
      </c>
      <c r="J24" s="388">
        <f t="shared" si="2"/>
        <v>0</v>
      </c>
      <c r="K24" s="252"/>
    </row>
    <row r="25" spans="1:11" s="50" customFormat="1" ht="12.75" customHeight="1">
      <c r="A25" s="140"/>
      <c r="B25" s="141">
        <v>626</v>
      </c>
      <c r="C25" s="142" t="s">
        <v>10</v>
      </c>
      <c r="D25" s="649"/>
      <c r="E25" s="649"/>
      <c r="F25" s="649"/>
      <c r="G25" s="379">
        <f t="shared" si="0"/>
        <v>0</v>
      </c>
      <c r="H25" s="649"/>
      <c r="I25" s="379">
        <f t="shared" si="1"/>
        <v>0</v>
      </c>
      <c r="J25" s="388">
        <f t="shared" si="2"/>
        <v>0</v>
      </c>
      <c r="K25" s="252"/>
    </row>
    <row r="26" spans="1:11" s="50" customFormat="1" ht="12.75" customHeight="1">
      <c r="A26" s="140"/>
      <c r="B26" s="141">
        <v>628</v>
      </c>
      <c r="C26" s="142" t="s">
        <v>28</v>
      </c>
      <c r="D26" s="649"/>
      <c r="E26" s="649"/>
      <c r="F26" s="649"/>
      <c r="G26" s="379">
        <f t="shared" si="0"/>
        <v>0</v>
      </c>
      <c r="H26" s="649"/>
      <c r="I26" s="379">
        <f t="shared" si="1"/>
        <v>0</v>
      </c>
      <c r="J26" s="388">
        <f t="shared" si="2"/>
        <v>0</v>
      </c>
      <c r="K26" s="252"/>
    </row>
    <row r="27" spans="1:11" s="50" customFormat="1" ht="12.75" customHeight="1">
      <c r="A27" s="140"/>
      <c r="B27" s="141">
        <v>6281</v>
      </c>
      <c r="C27" s="143" t="s">
        <v>173</v>
      </c>
      <c r="D27" s="650"/>
      <c r="E27" s="650"/>
      <c r="F27" s="650"/>
      <c r="G27" s="384">
        <f t="shared" si="0"/>
        <v>0</v>
      </c>
      <c r="H27" s="650"/>
      <c r="I27" s="384">
        <f t="shared" si="1"/>
        <v>0</v>
      </c>
      <c r="J27" s="393">
        <f t="shared" si="2"/>
        <v>0</v>
      </c>
      <c r="K27" s="252"/>
    </row>
    <row r="28" spans="1:11" s="50" customFormat="1" ht="12.75" customHeight="1">
      <c r="A28" s="140"/>
      <c r="B28" s="141">
        <v>6282</v>
      </c>
      <c r="C28" s="143" t="s">
        <v>174</v>
      </c>
      <c r="D28" s="650"/>
      <c r="E28" s="650"/>
      <c r="F28" s="650"/>
      <c r="G28" s="384">
        <f t="shared" si="0"/>
        <v>0</v>
      </c>
      <c r="H28" s="650"/>
      <c r="I28" s="384">
        <f t="shared" si="1"/>
        <v>0</v>
      </c>
      <c r="J28" s="393">
        <f t="shared" si="2"/>
        <v>0</v>
      </c>
      <c r="K28" s="252"/>
    </row>
    <row r="29" spans="1:11" s="50" customFormat="1" ht="12.75" customHeight="1">
      <c r="A29" s="140"/>
      <c r="B29" s="141">
        <v>6283</v>
      </c>
      <c r="C29" s="143" t="s">
        <v>175</v>
      </c>
      <c r="D29" s="650"/>
      <c r="E29" s="650"/>
      <c r="F29" s="650"/>
      <c r="G29" s="384">
        <f t="shared" si="0"/>
        <v>0</v>
      </c>
      <c r="H29" s="650"/>
      <c r="I29" s="384">
        <f t="shared" si="1"/>
        <v>0</v>
      </c>
      <c r="J29" s="393">
        <f t="shared" si="2"/>
        <v>0</v>
      </c>
      <c r="K29" s="252"/>
    </row>
    <row r="30" spans="1:11" s="50" customFormat="1" ht="12.75" customHeight="1">
      <c r="A30" s="140"/>
      <c r="B30" s="141">
        <v>6284</v>
      </c>
      <c r="C30" s="143" t="s">
        <v>176</v>
      </c>
      <c r="D30" s="650"/>
      <c r="E30" s="650"/>
      <c r="F30" s="650"/>
      <c r="G30" s="384">
        <f t="shared" si="0"/>
        <v>0</v>
      </c>
      <c r="H30" s="650"/>
      <c r="I30" s="384">
        <f t="shared" si="1"/>
        <v>0</v>
      </c>
      <c r="J30" s="393">
        <f t="shared" si="2"/>
        <v>0</v>
      </c>
      <c r="K30" s="252"/>
    </row>
    <row r="31" spans="1:11" s="40" customFormat="1" ht="9" customHeight="1" thickBot="1">
      <c r="A31" s="144"/>
      <c r="B31" s="145"/>
      <c r="C31" s="146"/>
      <c r="D31" s="147"/>
      <c r="E31" s="147"/>
      <c r="F31" s="147"/>
      <c r="G31" s="147"/>
      <c r="H31" s="147"/>
      <c r="I31" s="147"/>
      <c r="J31" s="148"/>
      <c r="K31" s="253"/>
    </row>
    <row r="32" spans="1:11" s="50" customFormat="1" ht="13.5" customHeight="1" thickBot="1" thickTop="1">
      <c r="A32" s="140"/>
      <c r="B32" s="149"/>
      <c r="C32" s="371" t="s">
        <v>11</v>
      </c>
      <c r="D32" s="380">
        <f>SUM(D13:D15)+SUM(D18:D20)+SUM(D23:D26)</f>
        <v>0</v>
      </c>
      <c r="E32" s="381">
        <f>SUM(E13:E15)+SUM(E18:E20)+SUM(E23:E26)</f>
        <v>0</v>
      </c>
      <c r="F32" s="381">
        <f>SUM(F13:F15)+SUM(F18:F20)+SUM(F23:F26)</f>
        <v>0</v>
      </c>
      <c r="G32" s="381">
        <f>E32+F32</f>
        <v>0</v>
      </c>
      <c r="H32" s="381">
        <f>SUM(H13:H15)+SUM(H18:H20)+SUM(H23:H26)</f>
        <v>0</v>
      </c>
      <c r="I32" s="381">
        <f>H32-G32</f>
        <v>0</v>
      </c>
      <c r="J32" s="389">
        <f>IF(G32=0,0,I32/G32)</f>
        <v>0</v>
      </c>
      <c r="K32" s="252"/>
    </row>
    <row r="33" spans="1:11" s="50" customFormat="1" ht="9" customHeight="1" thickBot="1" thickTop="1">
      <c r="A33" s="140"/>
      <c r="B33" s="150"/>
      <c r="C33" s="151"/>
      <c r="D33" s="147"/>
      <c r="E33" s="147"/>
      <c r="F33" s="147"/>
      <c r="G33" s="152"/>
      <c r="H33" s="152"/>
      <c r="I33" s="152"/>
      <c r="J33" s="153"/>
      <c r="K33" s="254"/>
    </row>
    <row r="34" spans="1:11" s="51" customFormat="1" ht="12.75" customHeight="1">
      <c r="A34" s="154"/>
      <c r="B34" s="155"/>
      <c r="C34" s="466" t="s">
        <v>221</v>
      </c>
      <c r="D34" s="698" t="s">
        <v>248</v>
      </c>
      <c r="E34" s="701" t="s">
        <v>269</v>
      </c>
      <c r="F34" s="701"/>
      <c r="G34" s="701"/>
      <c r="H34" s="710" t="s">
        <v>359</v>
      </c>
      <c r="I34" s="710"/>
      <c r="J34" s="711"/>
      <c r="K34" s="255"/>
    </row>
    <row r="35" spans="1:11" s="52" customFormat="1" ht="12.75">
      <c r="A35" s="156"/>
      <c r="B35" s="157"/>
      <c r="C35" s="158"/>
      <c r="D35" s="699"/>
      <c r="E35" s="694" t="s">
        <v>122</v>
      </c>
      <c r="F35" s="694" t="s">
        <v>123</v>
      </c>
      <c r="G35" s="694" t="s">
        <v>124</v>
      </c>
      <c r="H35" s="694" t="s">
        <v>125</v>
      </c>
      <c r="I35" s="694" t="s">
        <v>126</v>
      </c>
      <c r="J35" s="692" t="s">
        <v>127</v>
      </c>
      <c r="K35" s="255"/>
    </row>
    <row r="36" spans="1:11" s="52" customFormat="1" ht="33" customHeight="1" thickBot="1">
      <c r="A36" s="156"/>
      <c r="B36" s="157"/>
      <c r="C36" s="158"/>
      <c r="D36" s="700"/>
      <c r="E36" s="695"/>
      <c r="F36" s="695"/>
      <c r="G36" s="695"/>
      <c r="H36" s="695"/>
      <c r="I36" s="695"/>
      <c r="J36" s="693"/>
      <c r="K36" s="255"/>
    </row>
    <row r="37" spans="1:11" s="52" customFormat="1" ht="12.75">
      <c r="A37" s="156"/>
      <c r="B37" s="157"/>
      <c r="C37" s="158"/>
      <c r="D37" s="123"/>
      <c r="E37" s="124" t="s">
        <v>128</v>
      </c>
      <c r="F37" s="123" t="s">
        <v>129</v>
      </c>
      <c r="G37" s="125" t="s">
        <v>130</v>
      </c>
      <c r="H37" s="125" t="s">
        <v>131</v>
      </c>
      <c r="I37" s="125" t="s">
        <v>132</v>
      </c>
      <c r="J37" s="126" t="s">
        <v>133</v>
      </c>
      <c r="K37" s="255"/>
    </row>
    <row r="38" spans="1:11" s="40" customFormat="1" ht="12.75" customHeight="1">
      <c r="A38" s="144"/>
      <c r="B38" s="159">
        <v>621</v>
      </c>
      <c r="C38" s="160" t="s">
        <v>12</v>
      </c>
      <c r="D38" s="652"/>
      <c r="E38" s="652"/>
      <c r="F38" s="652"/>
      <c r="G38" s="382">
        <f aca="true" t="shared" si="3" ref="G38:G48">E38+F38</f>
        <v>0</v>
      </c>
      <c r="H38" s="652"/>
      <c r="I38" s="382">
        <f aca="true" t="shared" si="4" ref="I38:I48">H38-G38</f>
        <v>0</v>
      </c>
      <c r="J38" s="390">
        <f aca="true" t="shared" si="5" ref="J38:J48">IF(G38=0,0,I38/G38)</f>
        <v>0</v>
      </c>
      <c r="K38" s="253"/>
    </row>
    <row r="39" spans="1:11" s="40" customFormat="1" ht="12.75" customHeight="1">
      <c r="A39" s="144"/>
      <c r="B39" s="159">
        <v>622</v>
      </c>
      <c r="C39" s="160" t="s">
        <v>13</v>
      </c>
      <c r="D39" s="652"/>
      <c r="E39" s="652"/>
      <c r="F39" s="652"/>
      <c r="G39" s="382">
        <f t="shared" si="3"/>
        <v>0</v>
      </c>
      <c r="H39" s="652"/>
      <c r="I39" s="382">
        <f t="shared" si="4"/>
        <v>0</v>
      </c>
      <c r="J39" s="390">
        <f t="shared" si="5"/>
        <v>0</v>
      </c>
      <c r="K39" s="253"/>
    </row>
    <row r="40" spans="1:11" s="40" customFormat="1" ht="12" customHeight="1">
      <c r="A40" s="144"/>
      <c r="B40" s="159">
        <v>631</v>
      </c>
      <c r="C40" s="160" t="s">
        <v>14</v>
      </c>
      <c r="D40" s="652"/>
      <c r="E40" s="652"/>
      <c r="F40" s="652"/>
      <c r="G40" s="382">
        <f t="shared" si="3"/>
        <v>0</v>
      </c>
      <c r="H40" s="652"/>
      <c r="I40" s="382">
        <f t="shared" si="4"/>
        <v>0</v>
      </c>
      <c r="J40" s="390">
        <f t="shared" si="5"/>
        <v>0</v>
      </c>
      <c r="K40" s="253"/>
    </row>
    <row r="41" spans="1:11" s="40" customFormat="1" ht="12.75" customHeight="1">
      <c r="A41" s="144"/>
      <c r="B41" s="159">
        <v>633</v>
      </c>
      <c r="C41" s="160" t="s">
        <v>15</v>
      </c>
      <c r="D41" s="652"/>
      <c r="E41" s="652"/>
      <c r="F41" s="652"/>
      <c r="G41" s="382">
        <f t="shared" si="3"/>
        <v>0</v>
      </c>
      <c r="H41" s="652"/>
      <c r="I41" s="382">
        <f t="shared" si="4"/>
        <v>0</v>
      </c>
      <c r="J41" s="390">
        <f t="shared" si="5"/>
        <v>0</v>
      </c>
      <c r="K41" s="253"/>
    </row>
    <row r="42" spans="1:11" s="40" customFormat="1" ht="12.75" customHeight="1">
      <c r="A42" s="144"/>
      <c r="B42" s="159">
        <v>641</v>
      </c>
      <c r="C42" s="160" t="s">
        <v>16</v>
      </c>
      <c r="D42" s="652"/>
      <c r="E42" s="652"/>
      <c r="F42" s="652"/>
      <c r="G42" s="382">
        <f t="shared" si="3"/>
        <v>0</v>
      </c>
      <c r="H42" s="652"/>
      <c r="I42" s="382">
        <f t="shared" si="4"/>
        <v>0</v>
      </c>
      <c r="J42" s="390">
        <f t="shared" si="5"/>
        <v>0</v>
      </c>
      <c r="K42" s="253"/>
    </row>
    <row r="43" spans="1:11" s="40" customFormat="1" ht="12.75" customHeight="1">
      <c r="A43" s="144"/>
      <c r="B43" s="159">
        <v>642</v>
      </c>
      <c r="C43" s="160" t="s">
        <v>17</v>
      </c>
      <c r="D43" s="652"/>
      <c r="E43" s="652"/>
      <c r="F43" s="652"/>
      <c r="G43" s="382">
        <f t="shared" si="3"/>
        <v>0</v>
      </c>
      <c r="H43" s="652"/>
      <c r="I43" s="382">
        <f t="shared" si="4"/>
        <v>0</v>
      </c>
      <c r="J43" s="390">
        <f t="shared" si="5"/>
        <v>0</v>
      </c>
      <c r="K43" s="253"/>
    </row>
    <row r="44" spans="1:11" s="40" customFormat="1" ht="12.75" customHeight="1">
      <c r="A44" s="144"/>
      <c r="B44" s="159">
        <v>643</v>
      </c>
      <c r="C44" s="160" t="s">
        <v>18</v>
      </c>
      <c r="D44" s="652"/>
      <c r="E44" s="652"/>
      <c r="F44" s="652"/>
      <c r="G44" s="382">
        <f t="shared" si="3"/>
        <v>0</v>
      </c>
      <c r="H44" s="652"/>
      <c r="I44" s="382">
        <f t="shared" si="4"/>
        <v>0</v>
      </c>
      <c r="J44" s="390">
        <f t="shared" si="5"/>
        <v>0</v>
      </c>
      <c r="K44" s="253"/>
    </row>
    <row r="45" spans="1:11" s="53" customFormat="1" ht="12.75" customHeight="1">
      <c r="A45" s="161"/>
      <c r="B45" s="162">
        <v>645</v>
      </c>
      <c r="C45" s="160" t="s">
        <v>19</v>
      </c>
      <c r="D45" s="649"/>
      <c r="E45" s="649"/>
      <c r="F45" s="649"/>
      <c r="G45" s="379">
        <f t="shared" si="3"/>
        <v>0</v>
      </c>
      <c r="H45" s="649"/>
      <c r="I45" s="379">
        <f t="shared" si="4"/>
        <v>0</v>
      </c>
      <c r="J45" s="388">
        <f t="shared" si="5"/>
        <v>0</v>
      </c>
      <c r="K45" s="256"/>
    </row>
    <row r="46" spans="1:11" s="53" customFormat="1" ht="12.75" customHeight="1">
      <c r="A46" s="161"/>
      <c r="B46" s="162">
        <v>646</v>
      </c>
      <c r="C46" s="160" t="s">
        <v>20</v>
      </c>
      <c r="D46" s="649"/>
      <c r="E46" s="649"/>
      <c r="F46" s="649"/>
      <c r="G46" s="379">
        <f t="shared" si="3"/>
        <v>0</v>
      </c>
      <c r="H46" s="649"/>
      <c r="I46" s="379">
        <f t="shared" si="4"/>
        <v>0</v>
      </c>
      <c r="J46" s="388">
        <f t="shared" si="5"/>
        <v>0</v>
      </c>
      <c r="K46" s="256"/>
    </row>
    <row r="47" spans="1:11" s="40" customFormat="1" ht="12.75" customHeight="1">
      <c r="A47" s="144"/>
      <c r="B47" s="159">
        <v>647</v>
      </c>
      <c r="C47" s="160" t="s">
        <v>21</v>
      </c>
      <c r="D47" s="652"/>
      <c r="E47" s="652"/>
      <c r="F47" s="652"/>
      <c r="G47" s="382">
        <f t="shared" si="3"/>
        <v>0</v>
      </c>
      <c r="H47" s="652"/>
      <c r="I47" s="382">
        <f t="shared" si="4"/>
        <v>0</v>
      </c>
      <c r="J47" s="390">
        <f t="shared" si="5"/>
        <v>0</v>
      </c>
      <c r="K47" s="253"/>
    </row>
    <row r="48" spans="1:11" s="40" customFormat="1" ht="12.75" customHeight="1">
      <c r="A48" s="144"/>
      <c r="B48" s="159">
        <v>648</v>
      </c>
      <c r="C48" s="160" t="s">
        <v>22</v>
      </c>
      <c r="D48" s="652"/>
      <c r="E48" s="652"/>
      <c r="F48" s="652"/>
      <c r="G48" s="382">
        <f t="shared" si="3"/>
        <v>0</v>
      </c>
      <c r="H48" s="652"/>
      <c r="I48" s="382">
        <f t="shared" si="4"/>
        <v>0</v>
      </c>
      <c r="J48" s="390">
        <f t="shared" si="5"/>
        <v>0</v>
      </c>
      <c r="K48" s="253"/>
    </row>
    <row r="49" spans="1:11" s="54" customFormat="1" ht="9.75" customHeight="1" thickBot="1">
      <c r="A49" s="163"/>
      <c r="B49" s="145"/>
      <c r="C49" s="164"/>
      <c r="D49" s="165"/>
      <c r="E49" s="165"/>
      <c r="F49" s="165"/>
      <c r="G49" s="165"/>
      <c r="H49" s="165"/>
      <c r="I49" s="165"/>
      <c r="J49" s="166"/>
      <c r="K49" s="253"/>
    </row>
    <row r="50" spans="1:11" s="40" customFormat="1" ht="13.5" customHeight="1" thickBot="1" thickTop="1">
      <c r="A50" s="144"/>
      <c r="B50" s="145"/>
      <c r="C50" s="372" t="s">
        <v>23</v>
      </c>
      <c r="D50" s="381">
        <f>SUM(D38:D48)</f>
        <v>0</v>
      </c>
      <c r="E50" s="381">
        <f>SUM(E38:E48)</f>
        <v>0</v>
      </c>
      <c r="F50" s="381">
        <f>SUM(F38:F48)</f>
        <v>0</v>
      </c>
      <c r="G50" s="381">
        <f>E50+F50</f>
        <v>0</v>
      </c>
      <c r="H50" s="381">
        <f>SUM(H38:H48)</f>
        <v>0</v>
      </c>
      <c r="I50" s="381">
        <f>H50-G50</f>
        <v>0</v>
      </c>
      <c r="J50" s="389">
        <f>IF(G50=0,0,I50/G50)</f>
        <v>0</v>
      </c>
      <c r="K50" s="253"/>
    </row>
    <row r="51" spans="1:11" s="54" customFormat="1" ht="13.5" thickTop="1">
      <c r="A51" s="163"/>
      <c r="B51" s="145"/>
      <c r="C51" s="146"/>
      <c r="D51" s="147"/>
      <c r="E51" s="147"/>
      <c r="F51" s="147"/>
      <c r="G51" s="165"/>
      <c r="H51" s="165"/>
      <c r="I51" s="165"/>
      <c r="J51" s="166"/>
      <c r="K51" s="248"/>
    </row>
    <row r="52" spans="1:11" s="40" customFormat="1" ht="5.25" customHeight="1" thickBot="1">
      <c r="A52" s="144"/>
      <c r="B52" s="145"/>
      <c r="C52" s="146"/>
      <c r="D52" s="147"/>
      <c r="E52" s="147"/>
      <c r="F52" s="147"/>
      <c r="G52" s="167"/>
      <c r="H52" s="167"/>
      <c r="I52" s="167"/>
      <c r="J52" s="168"/>
      <c r="K52" s="248"/>
    </row>
    <row r="53" spans="1:11" ht="12.75" customHeight="1">
      <c r="A53" s="169"/>
      <c r="B53" s="169"/>
      <c r="C53" s="466" t="s">
        <v>222</v>
      </c>
      <c r="D53" s="698" t="s">
        <v>248</v>
      </c>
      <c r="E53" s="701" t="s">
        <v>269</v>
      </c>
      <c r="F53" s="701"/>
      <c r="G53" s="701"/>
      <c r="H53" s="710" t="s">
        <v>359</v>
      </c>
      <c r="I53" s="710"/>
      <c r="J53" s="711"/>
      <c r="K53" s="247"/>
    </row>
    <row r="54" spans="1:11" ht="12">
      <c r="A54" s="169"/>
      <c r="B54" s="169"/>
      <c r="C54" s="170"/>
      <c r="D54" s="699"/>
      <c r="E54" s="694" t="s">
        <v>122</v>
      </c>
      <c r="F54" s="694" t="s">
        <v>123</v>
      </c>
      <c r="G54" s="694" t="s">
        <v>124</v>
      </c>
      <c r="H54" s="694" t="s">
        <v>125</v>
      </c>
      <c r="I54" s="694" t="s">
        <v>126</v>
      </c>
      <c r="J54" s="692" t="s">
        <v>127</v>
      </c>
      <c r="K54" s="247"/>
    </row>
    <row r="55" spans="1:11" ht="39.75" customHeight="1" thickBot="1">
      <c r="A55" s="169"/>
      <c r="B55" s="169"/>
      <c r="C55" s="170"/>
      <c r="D55" s="700"/>
      <c r="E55" s="695"/>
      <c r="F55" s="695"/>
      <c r="G55" s="695"/>
      <c r="H55" s="695"/>
      <c r="I55" s="695"/>
      <c r="J55" s="693"/>
      <c r="K55" s="247"/>
    </row>
    <row r="56" spans="1:11" ht="12.75">
      <c r="A56" s="169"/>
      <c r="B56" s="169"/>
      <c r="C56" s="170"/>
      <c r="D56" s="123"/>
      <c r="E56" s="124" t="s">
        <v>128</v>
      </c>
      <c r="F56" s="123" t="s">
        <v>129</v>
      </c>
      <c r="G56" s="125" t="s">
        <v>130</v>
      </c>
      <c r="H56" s="125" t="s">
        <v>131</v>
      </c>
      <c r="I56" s="125" t="s">
        <v>132</v>
      </c>
      <c r="J56" s="126" t="s">
        <v>133</v>
      </c>
      <c r="K56" s="247"/>
    </row>
    <row r="57" spans="1:11" s="42" customFormat="1" ht="12.75" customHeight="1">
      <c r="A57" s="127"/>
      <c r="B57" s="128">
        <v>612</v>
      </c>
      <c r="C57" s="129" t="s">
        <v>24</v>
      </c>
      <c r="D57" s="649"/>
      <c r="E57" s="649"/>
      <c r="F57" s="649"/>
      <c r="G57" s="379">
        <f aca="true" t="shared" si="6" ref="G57:G67">E57+F57</f>
        <v>0</v>
      </c>
      <c r="H57" s="649"/>
      <c r="I57" s="379">
        <f aca="true" t="shared" si="7" ref="I57:I67">H57-G57</f>
        <v>0</v>
      </c>
      <c r="J57" s="388">
        <f aca="true" t="shared" si="8" ref="J57:J67">IF(G57=0,0,I57/G57)</f>
        <v>0</v>
      </c>
      <c r="K57" s="250"/>
    </row>
    <row r="58" spans="1:11" s="42" customFormat="1" ht="12.75" customHeight="1">
      <c r="A58" s="127"/>
      <c r="B58" s="128">
        <v>613</v>
      </c>
      <c r="C58" s="129" t="s">
        <v>83</v>
      </c>
      <c r="D58" s="649"/>
      <c r="E58" s="649"/>
      <c r="F58" s="649"/>
      <c r="G58" s="379">
        <f t="shared" si="6"/>
        <v>0</v>
      </c>
      <c r="H58" s="649"/>
      <c r="I58" s="379">
        <f t="shared" si="7"/>
        <v>0</v>
      </c>
      <c r="J58" s="388">
        <f t="shared" si="8"/>
        <v>0</v>
      </c>
      <c r="K58" s="250"/>
    </row>
    <row r="59" spans="1:11" s="42" customFormat="1" ht="12.75" customHeight="1">
      <c r="A59" s="127"/>
      <c r="B59" s="128">
        <v>614</v>
      </c>
      <c r="C59" s="129" t="s">
        <v>25</v>
      </c>
      <c r="D59" s="649"/>
      <c r="E59" s="649"/>
      <c r="F59" s="649"/>
      <c r="G59" s="379">
        <f t="shared" si="6"/>
        <v>0</v>
      </c>
      <c r="H59" s="649"/>
      <c r="I59" s="379">
        <f t="shared" si="7"/>
        <v>0</v>
      </c>
      <c r="J59" s="388">
        <f t="shared" si="8"/>
        <v>0</v>
      </c>
      <c r="K59" s="250"/>
    </row>
    <row r="60" spans="1:11" s="42" customFormat="1" ht="12.75" customHeight="1">
      <c r="A60" s="127"/>
      <c r="B60" s="128">
        <v>615</v>
      </c>
      <c r="C60" s="129" t="s">
        <v>84</v>
      </c>
      <c r="D60" s="649"/>
      <c r="E60" s="649"/>
      <c r="F60" s="649"/>
      <c r="G60" s="379">
        <f t="shared" si="6"/>
        <v>0</v>
      </c>
      <c r="H60" s="649"/>
      <c r="I60" s="379">
        <f t="shared" si="7"/>
        <v>0</v>
      </c>
      <c r="J60" s="388">
        <f t="shared" si="8"/>
        <v>0</v>
      </c>
      <c r="K60" s="250"/>
    </row>
    <row r="61" spans="1:11" s="42" customFormat="1" ht="12.75" customHeight="1">
      <c r="A61" s="127"/>
      <c r="B61" s="128">
        <v>616</v>
      </c>
      <c r="C61" s="129" t="s">
        <v>26</v>
      </c>
      <c r="D61" s="649"/>
      <c r="E61" s="649"/>
      <c r="F61" s="649"/>
      <c r="G61" s="379">
        <f t="shared" si="6"/>
        <v>0</v>
      </c>
      <c r="H61" s="649"/>
      <c r="I61" s="379">
        <f t="shared" si="7"/>
        <v>0</v>
      </c>
      <c r="J61" s="388">
        <f t="shared" si="8"/>
        <v>0</v>
      </c>
      <c r="K61" s="250"/>
    </row>
    <row r="62" spans="1:11" s="42" customFormat="1" ht="12.75" customHeight="1">
      <c r="A62" s="127"/>
      <c r="B62" s="128">
        <v>617</v>
      </c>
      <c r="C62" s="129" t="s">
        <v>27</v>
      </c>
      <c r="D62" s="649"/>
      <c r="E62" s="649"/>
      <c r="F62" s="649"/>
      <c r="G62" s="379">
        <f t="shared" si="6"/>
        <v>0</v>
      </c>
      <c r="H62" s="649"/>
      <c r="I62" s="379">
        <f t="shared" si="7"/>
        <v>0</v>
      </c>
      <c r="J62" s="388">
        <f t="shared" si="8"/>
        <v>0</v>
      </c>
      <c r="K62" s="250"/>
    </row>
    <row r="63" spans="1:11" s="42" customFormat="1" ht="12.75" customHeight="1">
      <c r="A63" s="127"/>
      <c r="B63" s="171">
        <v>618</v>
      </c>
      <c r="C63" s="129" t="s">
        <v>28</v>
      </c>
      <c r="D63" s="649"/>
      <c r="E63" s="649"/>
      <c r="F63" s="649"/>
      <c r="G63" s="379">
        <f t="shared" si="6"/>
        <v>0</v>
      </c>
      <c r="H63" s="649"/>
      <c r="I63" s="379">
        <f t="shared" si="7"/>
        <v>0</v>
      </c>
      <c r="J63" s="388">
        <f t="shared" si="8"/>
        <v>0</v>
      </c>
      <c r="K63" s="250"/>
    </row>
    <row r="64" spans="1:11" s="50" customFormat="1" ht="12.75" customHeight="1">
      <c r="A64" s="140"/>
      <c r="B64" s="141">
        <v>623</v>
      </c>
      <c r="C64" s="142" t="s">
        <v>29</v>
      </c>
      <c r="D64" s="649"/>
      <c r="E64" s="649"/>
      <c r="F64" s="649"/>
      <c r="G64" s="379">
        <f t="shared" si="6"/>
        <v>0</v>
      </c>
      <c r="H64" s="649"/>
      <c r="I64" s="379">
        <f t="shared" si="7"/>
        <v>0</v>
      </c>
      <c r="J64" s="388">
        <f t="shared" si="8"/>
        <v>0</v>
      </c>
      <c r="K64" s="252"/>
    </row>
    <row r="65" spans="1:11" s="50" customFormat="1" ht="12.75" customHeight="1">
      <c r="A65" s="140"/>
      <c r="B65" s="141">
        <v>627</v>
      </c>
      <c r="C65" s="142" t="s">
        <v>30</v>
      </c>
      <c r="D65" s="649"/>
      <c r="E65" s="649"/>
      <c r="F65" s="649"/>
      <c r="G65" s="379">
        <f t="shared" si="6"/>
        <v>0</v>
      </c>
      <c r="H65" s="649"/>
      <c r="I65" s="379">
        <f t="shared" si="7"/>
        <v>0</v>
      </c>
      <c r="J65" s="388">
        <f t="shared" si="8"/>
        <v>0</v>
      </c>
      <c r="K65" s="252"/>
    </row>
    <row r="66" spans="1:11" s="42" customFormat="1" ht="12.75" customHeight="1">
      <c r="A66" s="127"/>
      <c r="B66" s="172">
        <v>635</v>
      </c>
      <c r="C66" s="173" t="s">
        <v>31</v>
      </c>
      <c r="D66" s="649"/>
      <c r="E66" s="649"/>
      <c r="F66" s="649"/>
      <c r="G66" s="379">
        <f t="shared" si="6"/>
        <v>0</v>
      </c>
      <c r="H66" s="649"/>
      <c r="I66" s="379">
        <f t="shared" si="7"/>
        <v>0</v>
      </c>
      <c r="J66" s="388">
        <f t="shared" si="8"/>
        <v>0</v>
      </c>
      <c r="K66" s="250"/>
    </row>
    <row r="67" spans="1:11" s="42" customFormat="1" ht="12.75" customHeight="1">
      <c r="A67" s="127"/>
      <c r="B67" s="174">
        <v>637</v>
      </c>
      <c r="C67" s="173" t="s">
        <v>32</v>
      </c>
      <c r="D67" s="649"/>
      <c r="E67" s="649"/>
      <c r="F67" s="649"/>
      <c r="G67" s="379">
        <f t="shared" si="6"/>
        <v>0</v>
      </c>
      <c r="H67" s="649"/>
      <c r="I67" s="379">
        <f t="shared" si="7"/>
        <v>0</v>
      </c>
      <c r="J67" s="388">
        <f t="shared" si="8"/>
        <v>0</v>
      </c>
      <c r="K67" s="250"/>
    </row>
    <row r="68" spans="1:11" s="42" customFormat="1" ht="5.25" customHeight="1">
      <c r="A68" s="127"/>
      <c r="B68" s="174"/>
      <c r="C68" s="175"/>
      <c r="D68" s="131"/>
      <c r="E68" s="131"/>
      <c r="F68" s="131"/>
      <c r="G68" s="131"/>
      <c r="H68" s="131"/>
      <c r="I68" s="131"/>
      <c r="J68" s="132"/>
      <c r="K68" s="257"/>
    </row>
    <row r="69" spans="1:11" s="42" customFormat="1" ht="12.75">
      <c r="A69" s="127"/>
      <c r="B69" s="176" t="s">
        <v>33</v>
      </c>
      <c r="C69" s="175"/>
      <c r="D69" s="152"/>
      <c r="E69" s="152"/>
      <c r="F69" s="152"/>
      <c r="G69" s="152"/>
      <c r="H69" s="152"/>
      <c r="I69" s="152"/>
      <c r="J69" s="153"/>
      <c r="K69" s="257"/>
    </row>
    <row r="70" spans="1:11" s="42" customFormat="1" ht="12" customHeight="1">
      <c r="A70" s="127"/>
      <c r="B70" s="177">
        <v>651</v>
      </c>
      <c r="C70" s="142" t="s">
        <v>34</v>
      </c>
      <c r="D70" s="649"/>
      <c r="E70" s="649"/>
      <c r="F70" s="649"/>
      <c r="G70" s="379">
        <f aca="true" t="shared" si="9" ref="G70:G75">E70+F70</f>
        <v>0</v>
      </c>
      <c r="H70" s="649"/>
      <c r="I70" s="379">
        <f aca="true" t="shared" si="10" ref="I70:I75">H70-G70</f>
        <v>0</v>
      </c>
      <c r="J70" s="388">
        <f aca="true" t="shared" si="11" ref="J70:J75">IF(G70=0,0,I70/G70)</f>
        <v>0</v>
      </c>
      <c r="K70" s="250"/>
    </row>
    <row r="71" spans="1:11" s="42" customFormat="1" ht="12">
      <c r="A71" s="127"/>
      <c r="B71" s="177">
        <v>653</v>
      </c>
      <c r="C71" s="142" t="s">
        <v>200</v>
      </c>
      <c r="D71" s="649"/>
      <c r="E71" s="649"/>
      <c r="F71" s="649"/>
      <c r="G71" s="379">
        <f t="shared" si="9"/>
        <v>0</v>
      </c>
      <c r="H71" s="649"/>
      <c r="I71" s="379">
        <f t="shared" si="10"/>
        <v>0</v>
      </c>
      <c r="J71" s="388">
        <f t="shared" si="11"/>
        <v>0</v>
      </c>
      <c r="K71" s="250"/>
    </row>
    <row r="72" spans="1:11" s="42" customFormat="1" ht="12">
      <c r="A72" s="127"/>
      <c r="B72" s="178">
        <v>654</v>
      </c>
      <c r="C72" s="142" t="s">
        <v>35</v>
      </c>
      <c r="D72" s="649"/>
      <c r="E72" s="649"/>
      <c r="F72" s="649"/>
      <c r="G72" s="379">
        <f t="shared" si="9"/>
        <v>0</v>
      </c>
      <c r="H72" s="649"/>
      <c r="I72" s="379">
        <f t="shared" si="10"/>
        <v>0</v>
      </c>
      <c r="J72" s="388">
        <f t="shared" si="11"/>
        <v>0</v>
      </c>
      <c r="K72" s="250"/>
    </row>
    <row r="73" spans="1:11" s="42" customFormat="1" ht="11.25" customHeight="1">
      <c r="A73" s="127"/>
      <c r="B73" s="178">
        <v>655</v>
      </c>
      <c r="C73" s="142" t="s">
        <v>36</v>
      </c>
      <c r="D73" s="649"/>
      <c r="E73" s="649"/>
      <c r="F73" s="649"/>
      <c r="G73" s="379">
        <f t="shared" si="9"/>
        <v>0</v>
      </c>
      <c r="H73" s="649"/>
      <c r="I73" s="379">
        <f t="shared" si="10"/>
        <v>0</v>
      </c>
      <c r="J73" s="388">
        <f t="shared" si="11"/>
        <v>0</v>
      </c>
      <c r="K73" s="250"/>
    </row>
    <row r="74" spans="1:11" s="42" customFormat="1" ht="12">
      <c r="A74" s="127"/>
      <c r="B74" s="178">
        <v>657</v>
      </c>
      <c r="C74" s="142" t="s">
        <v>37</v>
      </c>
      <c r="D74" s="649"/>
      <c r="E74" s="649"/>
      <c r="F74" s="649"/>
      <c r="G74" s="379">
        <f t="shared" si="9"/>
        <v>0</v>
      </c>
      <c r="H74" s="649"/>
      <c r="I74" s="379">
        <f t="shared" si="10"/>
        <v>0</v>
      </c>
      <c r="J74" s="388">
        <f t="shared" si="11"/>
        <v>0</v>
      </c>
      <c r="K74" s="250"/>
    </row>
    <row r="75" spans="1:11" s="42" customFormat="1" ht="12">
      <c r="A75" s="127"/>
      <c r="B75" s="178">
        <v>658</v>
      </c>
      <c r="C75" s="142" t="s">
        <v>38</v>
      </c>
      <c r="D75" s="649"/>
      <c r="E75" s="649"/>
      <c r="F75" s="649"/>
      <c r="G75" s="379">
        <f t="shared" si="9"/>
        <v>0</v>
      </c>
      <c r="H75" s="649"/>
      <c r="I75" s="379">
        <f t="shared" si="10"/>
        <v>0</v>
      </c>
      <c r="J75" s="388">
        <f t="shared" si="11"/>
        <v>0</v>
      </c>
      <c r="K75" s="250"/>
    </row>
    <row r="76" spans="1:11" s="42" customFormat="1" ht="5.25" customHeight="1">
      <c r="A76" s="127"/>
      <c r="B76" s="178"/>
      <c r="C76" s="136"/>
      <c r="D76" s="131"/>
      <c r="E76" s="131"/>
      <c r="F76" s="131"/>
      <c r="G76" s="131"/>
      <c r="H76" s="131"/>
      <c r="I76" s="131"/>
      <c r="J76" s="132"/>
      <c r="K76" s="250"/>
    </row>
    <row r="77" spans="1:11" s="56" customFormat="1" ht="12.75">
      <c r="A77" s="179"/>
      <c r="B77" s="180" t="s">
        <v>39</v>
      </c>
      <c r="C77" s="181"/>
      <c r="D77" s="138"/>
      <c r="E77" s="138"/>
      <c r="F77" s="138"/>
      <c r="G77" s="138"/>
      <c r="H77" s="138"/>
      <c r="I77" s="138"/>
      <c r="J77" s="139"/>
      <c r="K77" s="258"/>
    </row>
    <row r="78" spans="1:11" s="57" customFormat="1" ht="12">
      <c r="A78" s="182"/>
      <c r="B78" s="183">
        <v>66</v>
      </c>
      <c r="C78" s="184" t="s">
        <v>40</v>
      </c>
      <c r="D78" s="649"/>
      <c r="E78" s="649"/>
      <c r="F78" s="649"/>
      <c r="G78" s="379">
        <f>E78+F78</f>
        <v>0</v>
      </c>
      <c r="H78" s="649"/>
      <c r="I78" s="379">
        <f>H78-G78</f>
        <v>0</v>
      </c>
      <c r="J78" s="388">
        <f>IF(G78=0,0,I78/G78)</f>
        <v>0</v>
      </c>
      <c r="K78" s="258"/>
    </row>
    <row r="79" spans="1:11" s="57" customFormat="1" ht="5.25" customHeight="1">
      <c r="A79" s="182"/>
      <c r="B79" s="185"/>
      <c r="C79" s="179"/>
      <c r="D79" s="131"/>
      <c r="E79" s="131"/>
      <c r="F79" s="131"/>
      <c r="G79" s="131"/>
      <c r="H79" s="131"/>
      <c r="I79" s="131"/>
      <c r="J79" s="132"/>
      <c r="K79" s="258"/>
    </row>
    <row r="80" spans="1:11" s="56" customFormat="1" ht="12.75">
      <c r="A80" s="179"/>
      <c r="B80" s="180" t="s">
        <v>41</v>
      </c>
      <c r="C80" s="181"/>
      <c r="D80" s="131"/>
      <c r="E80" s="131"/>
      <c r="F80" s="131"/>
      <c r="G80" s="131"/>
      <c r="H80" s="131"/>
      <c r="I80" s="131"/>
      <c r="J80" s="132"/>
      <c r="K80" s="258"/>
    </row>
    <row r="81" spans="1:11" s="57" customFormat="1" ht="12">
      <c r="A81" s="182"/>
      <c r="B81" s="183">
        <v>671</v>
      </c>
      <c r="C81" s="184" t="s">
        <v>42</v>
      </c>
      <c r="D81" s="649"/>
      <c r="E81" s="649"/>
      <c r="F81" s="649"/>
      <c r="G81" s="379">
        <f>E81+F81</f>
        <v>0</v>
      </c>
      <c r="H81" s="649"/>
      <c r="I81" s="379">
        <f>H81-G81</f>
        <v>0</v>
      </c>
      <c r="J81" s="388">
        <f>IF(G81=0,0,I81/G81)</f>
        <v>0</v>
      </c>
      <c r="K81" s="258"/>
    </row>
    <row r="82" spans="1:11" s="57" customFormat="1" ht="12">
      <c r="A82" s="182"/>
      <c r="B82" s="183">
        <v>675</v>
      </c>
      <c r="C82" s="184" t="s">
        <v>43</v>
      </c>
      <c r="D82" s="649"/>
      <c r="E82" s="649"/>
      <c r="F82" s="649"/>
      <c r="G82" s="379">
        <f>E82+F82</f>
        <v>0</v>
      </c>
      <c r="H82" s="649"/>
      <c r="I82" s="379">
        <f>H82-G82</f>
        <v>0</v>
      </c>
      <c r="J82" s="388">
        <f>IF(G82=0,0,I82/G82)</f>
        <v>0</v>
      </c>
      <c r="K82" s="258"/>
    </row>
    <row r="83" spans="1:11" s="57" customFormat="1" ht="12">
      <c r="A83" s="182"/>
      <c r="B83" s="183">
        <v>678</v>
      </c>
      <c r="C83" s="184" t="s">
        <v>44</v>
      </c>
      <c r="D83" s="649"/>
      <c r="E83" s="649"/>
      <c r="F83" s="649"/>
      <c r="G83" s="379">
        <f>E83+F83</f>
        <v>0</v>
      </c>
      <c r="H83" s="649"/>
      <c r="I83" s="379">
        <f>H83-G83</f>
        <v>0</v>
      </c>
      <c r="J83" s="388">
        <f>IF(G83=0,0,I83/G83)</f>
        <v>0</v>
      </c>
      <c r="K83" s="258"/>
    </row>
    <row r="84" spans="1:11" s="57" customFormat="1" ht="5.25" customHeight="1">
      <c r="A84" s="182"/>
      <c r="B84" s="185"/>
      <c r="C84" s="186"/>
      <c r="D84" s="131"/>
      <c r="E84" s="131"/>
      <c r="F84" s="131"/>
      <c r="G84" s="131"/>
      <c r="H84" s="131"/>
      <c r="I84" s="131"/>
      <c r="J84" s="132"/>
      <c r="K84" s="258"/>
    </row>
    <row r="85" spans="1:11" s="58" customFormat="1" ht="12.75">
      <c r="A85" s="187"/>
      <c r="B85" s="188" t="s">
        <v>45</v>
      </c>
      <c r="C85" s="189"/>
      <c r="D85" s="190"/>
      <c r="E85" s="190"/>
      <c r="F85" s="190"/>
      <c r="G85" s="190"/>
      <c r="H85" s="190"/>
      <c r="I85" s="190"/>
      <c r="J85" s="191"/>
      <c r="K85" s="259"/>
    </row>
    <row r="86" spans="1:11" s="57" customFormat="1" ht="12">
      <c r="A86" s="182"/>
      <c r="B86" s="183">
        <v>6811</v>
      </c>
      <c r="C86" s="184" t="s">
        <v>46</v>
      </c>
      <c r="D86" s="651"/>
      <c r="E86" s="651"/>
      <c r="F86" s="651"/>
      <c r="G86" s="383">
        <f aca="true" t="shared" si="12" ref="G86:G93">E86+F86</f>
        <v>0</v>
      </c>
      <c r="H86" s="651"/>
      <c r="I86" s="383">
        <f aca="true" t="shared" si="13" ref="I86:I93">H86-G86</f>
        <v>0</v>
      </c>
      <c r="J86" s="391">
        <f aca="true" t="shared" si="14" ref="J86:J93">IF(G86=0,0,I86/G86)</f>
        <v>0</v>
      </c>
      <c r="K86" s="258"/>
    </row>
    <row r="87" spans="1:11" s="57" customFormat="1" ht="12.75" customHeight="1">
      <c r="A87" s="182"/>
      <c r="B87" s="183">
        <v>6812</v>
      </c>
      <c r="C87" s="184" t="s">
        <v>47</v>
      </c>
      <c r="D87" s="651"/>
      <c r="E87" s="651"/>
      <c r="F87" s="651"/>
      <c r="G87" s="383">
        <f t="shared" si="12"/>
        <v>0</v>
      </c>
      <c r="H87" s="651"/>
      <c r="I87" s="383">
        <f t="shared" si="13"/>
        <v>0</v>
      </c>
      <c r="J87" s="391">
        <f t="shared" si="14"/>
        <v>0</v>
      </c>
      <c r="K87" s="258"/>
    </row>
    <row r="88" spans="1:11" s="57" customFormat="1" ht="12.75" customHeight="1">
      <c r="A88" s="182"/>
      <c r="B88" s="183">
        <v>6815</v>
      </c>
      <c r="C88" s="184" t="s">
        <v>203</v>
      </c>
      <c r="D88" s="651"/>
      <c r="E88" s="651"/>
      <c r="F88" s="651"/>
      <c r="G88" s="383">
        <f t="shared" si="12"/>
        <v>0</v>
      </c>
      <c r="H88" s="651"/>
      <c r="I88" s="383">
        <f t="shared" si="13"/>
        <v>0</v>
      </c>
      <c r="J88" s="391">
        <f t="shared" si="14"/>
        <v>0</v>
      </c>
      <c r="K88" s="258"/>
    </row>
    <row r="89" spans="1:11" s="56" customFormat="1" ht="12.75" customHeight="1">
      <c r="A89" s="179"/>
      <c r="B89" s="192">
        <v>6816</v>
      </c>
      <c r="C89" s="184" t="s">
        <v>48</v>
      </c>
      <c r="D89" s="651"/>
      <c r="E89" s="651"/>
      <c r="F89" s="651"/>
      <c r="G89" s="383">
        <f t="shared" si="12"/>
        <v>0</v>
      </c>
      <c r="H89" s="651"/>
      <c r="I89" s="383">
        <f t="shared" si="13"/>
        <v>0</v>
      </c>
      <c r="J89" s="391">
        <f t="shared" si="14"/>
        <v>0</v>
      </c>
      <c r="K89" s="258"/>
    </row>
    <row r="90" spans="1:11" s="56" customFormat="1" ht="12.75" customHeight="1">
      <c r="A90" s="179"/>
      <c r="B90" s="192">
        <v>6817</v>
      </c>
      <c r="C90" s="184" t="s">
        <v>49</v>
      </c>
      <c r="D90" s="651"/>
      <c r="E90" s="651"/>
      <c r="F90" s="651"/>
      <c r="G90" s="383">
        <f t="shared" si="12"/>
        <v>0</v>
      </c>
      <c r="H90" s="651"/>
      <c r="I90" s="383">
        <f t="shared" si="13"/>
        <v>0</v>
      </c>
      <c r="J90" s="391">
        <f t="shared" si="14"/>
        <v>0</v>
      </c>
      <c r="K90" s="258"/>
    </row>
    <row r="91" spans="1:11" s="57" customFormat="1" ht="12.75" customHeight="1">
      <c r="A91" s="182"/>
      <c r="B91" s="183">
        <v>686</v>
      </c>
      <c r="C91" s="184" t="s">
        <v>50</v>
      </c>
      <c r="D91" s="651"/>
      <c r="E91" s="651"/>
      <c r="F91" s="651"/>
      <c r="G91" s="383">
        <f t="shared" si="12"/>
        <v>0</v>
      </c>
      <c r="H91" s="651"/>
      <c r="I91" s="383">
        <f t="shared" si="13"/>
        <v>0</v>
      </c>
      <c r="J91" s="391">
        <f t="shared" si="14"/>
        <v>0</v>
      </c>
      <c r="K91" s="258"/>
    </row>
    <row r="92" spans="1:11" s="57" customFormat="1" ht="25.5" customHeight="1">
      <c r="A92" s="182"/>
      <c r="B92" s="183">
        <v>687</v>
      </c>
      <c r="C92" s="184" t="s">
        <v>51</v>
      </c>
      <c r="D92" s="651"/>
      <c r="E92" s="651"/>
      <c r="F92" s="651"/>
      <c r="G92" s="383">
        <f t="shared" si="12"/>
        <v>0</v>
      </c>
      <c r="H92" s="651"/>
      <c r="I92" s="383">
        <f t="shared" si="13"/>
        <v>0</v>
      </c>
      <c r="J92" s="391">
        <f t="shared" si="14"/>
        <v>0</v>
      </c>
      <c r="K92" s="258"/>
    </row>
    <row r="93" spans="1:11" s="57" customFormat="1" ht="12.75" customHeight="1">
      <c r="A93" s="182"/>
      <c r="B93" s="183">
        <v>689</v>
      </c>
      <c r="C93" s="193" t="s">
        <v>195</v>
      </c>
      <c r="D93" s="651"/>
      <c r="E93" s="651"/>
      <c r="F93" s="651"/>
      <c r="G93" s="383">
        <f t="shared" si="12"/>
        <v>0</v>
      </c>
      <c r="H93" s="651"/>
      <c r="I93" s="383">
        <f t="shared" si="13"/>
        <v>0</v>
      </c>
      <c r="J93" s="391">
        <f t="shared" si="14"/>
        <v>0</v>
      </c>
      <c r="K93" s="258"/>
    </row>
    <row r="94" spans="1:11" s="57" customFormat="1" ht="13.5" customHeight="1" thickBot="1">
      <c r="A94" s="182"/>
      <c r="B94" s="185"/>
      <c r="C94" s="186"/>
      <c r="D94" s="131"/>
      <c r="E94" s="131"/>
      <c r="F94" s="131"/>
      <c r="G94" s="131"/>
      <c r="H94" s="131"/>
      <c r="I94" s="131"/>
      <c r="J94" s="132"/>
      <c r="K94" s="258"/>
    </row>
    <row r="95" spans="1:11" s="57" customFormat="1" ht="14.25" customHeight="1" thickBot="1" thickTop="1">
      <c r="A95" s="182"/>
      <c r="B95" s="194"/>
      <c r="C95" s="195" t="s">
        <v>52</v>
      </c>
      <c r="D95" s="381">
        <f>SUM(D57:D67)+SUM(D70:D75)+D78+SUM(D81:D83)+SUM(D86:D93)</f>
        <v>0</v>
      </c>
      <c r="E95" s="381">
        <f>SUM(E57:E67)+SUM(E70:E75)+E78+SUM(E81:E83)+SUM(E86:E93)</f>
        <v>0</v>
      </c>
      <c r="F95" s="381">
        <f>SUM(F57:F67)+SUM(F70:F75)+F78+SUM(F81:F83)+SUM(F86:F93)</f>
        <v>0</v>
      </c>
      <c r="G95" s="381">
        <f>E95+F95</f>
        <v>0</v>
      </c>
      <c r="H95" s="381">
        <f>SUM(H57:H67)+SUM(H70:H75)+H78+SUM(H81:H83)+SUM(H86:H93)</f>
        <v>0</v>
      </c>
      <c r="I95" s="381">
        <f>H95-G95</f>
        <v>0</v>
      </c>
      <c r="J95" s="389">
        <f>IF(G95=0,0,I95/G95)</f>
        <v>0</v>
      </c>
      <c r="K95" s="258"/>
    </row>
    <row r="96" spans="1:11" s="59" customFormat="1" ht="5.25" customHeight="1" thickTop="1">
      <c r="A96" s="196"/>
      <c r="B96" s="197"/>
      <c r="C96" s="196"/>
      <c r="D96" s="198"/>
      <c r="E96" s="198"/>
      <c r="F96" s="198"/>
      <c r="G96" s="198"/>
      <c r="H96" s="198"/>
      <c r="I96" s="198"/>
      <c r="J96" s="199"/>
      <c r="K96" s="259"/>
    </row>
    <row r="97" spans="1:11" s="60" customFormat="1" ht="5.25" customHeight="1" thickBot="1">
      <c r="A97" s="200"/>
      <c r="B97" s="201"/>
      <c r="C97" s="200"/>
      <c r="D97" s="202"/>
      <c r="E97" s="203"/>
      <c r="F97" s="203"/>
      <c r="G97" s="203"/>
      <c r="H97" s="203"/>
      <c r="I97" s="203"/>
      <c r="J97" s="204"/>
      <c r="K97" s="260"/>
    </row>
    <row r="98" spans="1:11" s="57" customFormat="1" ht="14.25" customHeight="1" thickBot="1" thickTop="1">
      <c r="A98" s="182"/>
      <c r="B98" s="185"/>
      <c r="C98" s="373" t="s">
        <v>102</v>
      </c>
      <c r="D98" s="381">
        <f>D32+D50+D95</f>
        <v>0</v>
      </c>
      <c r="E98" s="381">
        <f>E32+E50+E95</f>
        <v>0</v>
      </c>
      <c r="F98" s="381">
        <f>F32+F50+F95</f>
        <v>0</v>
      </c>
      <c r="G98" s="381">
        <f>E98+F98</f>
        <v>0</v>
      </c>
      <c r="H98" s="381">
        <f>H32+H50+H95</f>
        <v>0</v>
      </c>
      <c r="I98" s="381">
        <f>H98-G98</f>
        <v>0</v>
      </c>
      <c r="J98" s="392">
        <f>IF(G98=0,0,I98/G98)</f>
        <v>0</v>
      </c>
      <c r="K98" s="258"/>
    </row>
    <row r="99" spans="1:11" ht="5.25" customHeight="1" thickBot="1" thickTop="1">
      <c r="A99" s="169"/>
      <c r="B99" s="205"/>
      <c r="C99" s="170"/>
      <c r="D99" s="206"/>
      <c r="E99" s="206"/>
      <c r="F99" s="206"/>
      <c r="G99" s="206"/>
      <c r="H99" s="206"/>
      <c r="I99" s="206"/>
      <c r="J99" s="207"/>
      <c r="K99" s="261"/>
    </row>
    <row r="100" spans="1:11" ht="14.25" customHeight="1" thickBot="1" thickTop="1">
      <c r="A100" s="169"/>
      <c r="B100" s="205"/>
      <c r="C100" s="374" t="s">
        <v>138</v>
      </c>
      <c r="D100" s="380">
        <f>IF(D98-D170&gt;0,0,D170-D98)</f>
        <v>0</v>
      </c>
      <c r="E100" s="381">
        <f>IF(E98-E170&gt;0,0,E170-E98)</f>
        <v>0</v>
      </c>
      <c r="F100" s="381">
        <f>IF(F98-F170&gt;0,0,F170-F98)</f>
        <v>0</v>
      </c>
      <c r="G100" s="381">
        <f>IF((G98-G170)&gt;0,0,G170-G98)</f>
        <v>0</v>
      </c>
      <c r="H100" s="381">
        <f>IF(H98-H170&gt;0,0,H170-H98)</f>
        <v>0</v>
      </c>
      <c r="I100" s="381">
        <f>H100-G100</f>
        <v>0</v>
      </c>
      <c r="J100" s="392">
        <f>IF(G100=0,0,I100/G100)</f>
        <v>0</v>
      </c>
      <c r="K100" s="261"/>
    </row>
    <row r="101" spans="1:11" ht="5.25" customHeight="1" thickBot="1" thickTop="1">
      <c r="A101" s="169"/>
      <c r="B101" s="205"/>
      <c r="C101" s="170"/>
      <c r="D101" s="206"/>
      <c r="E101" s="206"/>
      <c r="F101" s="206"/>
      <c r="G101" s="206"/>
      <c r="H101" s="206"/>
      <c r="I101" s="206"/>
      <c r="J101" s="207"/>
      <c r="K101" s="261"/>
    </row>
    <row r="102" spans="1:11" ht="25.5" customHeight="1" thickBot="1" thickTop="1">
      <c r="A102" s="169"/>
      <c r="B102" s="205"/>
      <c r="C102" s="374" t="s">
        <v>137</v>
      </c>
      <c r="D102" s="380">
        <f>D98+D100</f>
        <v>0</v>
      </c>
      <c r="E102" s="381">
        <f>E98+E100</f>
        <v>0</v>
      </c>
      <c r="F102" s="381">
        <f>F98+F100</f>
        <v>0</v>
      </c>
      <c r="G102" s="381">
        <f>G98+G100</f>
        <v>0</v>
      </c>
      <c r="H102" s="381">
        <f>H98+H100</f>
        <v>0</v>
      </c>
      <c r="I102" s="381">
        <f>H102-G102</f>
        <v>0</v>
      </c>
      <c r="J102" s="392">
        <f>IF(G102=0,0,I102/G102)</f>
        <v>0</v>
      </c>
      <c r="K102" s="261"/>
    </row>
    <row r="103" spans="1:11" ht="11.25" customHeight="1" thickTop="1">
      <c r="A103" s="169"/>
      <c r="B103" s="208"/>
      <c r="C103" s="209"/>
      <c r="D103" s="206"/>
      <c r="E103" s="206"/>
      <c r="F103" s="206"/>
      <c r="G103" s="206"/>
      <c r="H103" s="206"/>
      <c r="I103" s="206"/>
      <c r="J103" s="207"/>
      <c r="K103" s="247"/>
    </row>
    <row r="104" spans="1:11" ht="12.75" customHeight="1" thickBot="1">
      <c r="A104" s="169"/>
      <c r="B104" s="709" t="s">
        <v>360</v>
      </c>
      <c r="C104" s="709"/>
      <c r="D104" s="709"/>
      <c r="E104" s="709"/>
      <c r="F104" s="709"/>
      <c r="G104" s="709"/>
      <c r="H104" s="709"/>
      <c r="I104" s="709"/>
      <c r="J104" s="709"/>
      <c r="K104" s="247"/>
    </row>
    <row r="105" spans="1:11" ht="12.75" customHeight="1">
      <c r="A105" s="169"/>
      <c r="B105" s="210"/>
      <c r="C105" s="170"/>
      <c r="D105" s="698" t="s">
        <v>248</v>
      </c>
      <c r="E105" s="701" t="s">
        <v>269</v>
      </c>
      <c r="F105" s="701"/>
      <c r="G105" s="701"/>
      <c r="H105" s="710" t="s">
        <v>359</v>
      </c>
      <c r="I105" s="710"/>
      <c r="J105" s="711"/>
      <c r="K105" s="247"/>
    </row>
    <row r="106" spans="1:11" ht="12.75">
      <c r="A106" s="169"/>
      <c r="B106" s="211"/>
      <c r="C106" s="212"/>
      <c r="D106" s="699"/>
      <c r="E106" s="694" t="s">
        <v>122</v>
      </c>
      <c r="F106" s="694" t="s">
        <v>123</v>
      </c>
      <c r="G106" s="694" t="s">
        <v>124</v>
      </c>
      <c r="H106" s="694" t="s">
        <v>125</v>
      </c>
      <c r="I106" s="694" t="s">
        <v>126</v>
      </c>
      <c r="J106" s="692" t="s">
        <v>127</v>
      </c>
      <c r="K106" s="247"/>
    </row>
    <row r="107" spans="1:11" ht="37.5" customHeight="1" thickBot="1">
      <c r="A107" s="169"/>
      <c r="B107" s="211"/>
      <c r="C107" s="213" t="s">
        <v>223</v>
      </c>
      <c r="D107" s="700"/>
      <c r="E107" s="695"/>
      <c r="F107" s="695"/>
      <c r="G107" s="695"/>
      <c r="H107" s="695"/>
      <c r="I107" s="695"/>
      <c r="J107" s="693"/>
      <c r="K107" s="247"/>
    </row>
    <row r="108" spans="1:11" ht="12.75">
      <c r="A108" s="169"/>
      <c r="B108" s="211"/>
      <c r="C108" s="212"/>
      <c r="D108" s="123"/>
      <c r="E108" s="124" t="s">
        <v>128</v>
      </c>
      <c r="F108" s="123" t="s">
        <v>129</v>
      </c>
      <c r="G108" s="125" t="s">
        <v>130</v>
      </c>
      <c r="H108" s="125" t="s">
        <v>131</v>
      </c>
      <c r="I108" s="125" t="s">
        <v>132</v>
      </c>
      <c r="J108" s="126" t="s">
        <v>133</v>
      </c>
      <c r="K108" s="247"/>
    </row>
    <row r="109" spans="1:11" ht="12">
      <c r="A109" s="169"/>
      <c r="B109" s="214">
        <v>731</v>
      </c>
      <c r="C109" s="215" t="s">
        <v>53</v>
      </c>
      <c r="D109" s="649"/>
      <c r="E109" s="649"/>
      <c r="F109" s="649"/>
      <c r="G109" s="379">
        <f aca="true" t="shared" si="15" ref="G109:G118">E109+F109</f>
        <v>0</v>
      </c>
      <c r="H109" s="649"/>
      <c r="I109" s="379">
        <f aca="true" t="shared" si="16" ref="I109:I118">H109-G109</f>
        <v>0</v>
      </c>
      <c r="J109" s="388">
        <f aca="true" t="shared" si="17" ref="J109:J118">IF(G109=0,0,I109/G109)</f>
        <v>0</v>
      </c>
      <c r="K109" s="261"/>
    </row>
    <row r="110" spans="1:11" ht="12">
      <c r="A110" s="169"/>
      <c r="B110" s="214">
        <v>732</v>
      </c>
      <c r="C110" s="215" t="s">
        <v>54</v>
      </c>
      <c r="D110" s="649"/>
      <c r="E110" s="649"/>
      <c r="F110" s="649"/>
      <c r="G110" s="379">
        <f t="shared" si="15"/>
        <v>0</v>
      </c>
      <c r="H110" s="649"/>
      <c r="I110" s="379">
        <f t="shared" si="16"/>
        <v>0</v>
      </c>
      <c r="J110" s="388">
        <f t="shared" si="17"/>
        <v>0</v>
      </c>
      <c r="K110" s="261"/>
    </row>
    <row r="111" spans="1:11" ht="12">
      <c r="A111" s="169"/>
      <c r="B111" s="214">
        <v>733</v>
      </c>
      <c r="C111" s="215" t="s">
        <v>55</v>
      </c>
      <c r="D111" s="649"/>
      <c r="E111" s="649"/>
      <c r="F111" s="649"/>
      <c r="G111" s="379">
        <f t="shared" si="15"/>
        <v>0</v>
      </c>
      <c r="H111" s="649"/>
      <c r="I111" s="379">
        <f t="shared" si="16"/>
        <v>0</v>
      </c>
      <c r="J111" s="388">
        <f t="shared" si="17"/>
        <v>0</v>
      </c>
      <c r="K111" s="261"/>
    </row>
    <row r="112" spans="1:11" ht="12">
      <c r="A112" s="169"/>
      <c r="B112" s="216">
        <v>734</v>
      </c>
      <c r="C112" s="215" t="s">
        <v>56</v>
      </c>
      <c r="D112" s="649"/>
      <c r="E112" s="649"/>
      <c r="F112" s="649"/>
      <c r="G112" s="379">
        <f t="shared" si="15"/>
        <v>0</v>
      </c>
      <c r="H112" s="649"/>
      <c r="I112" s="379">
        <f t="shared" si="16"/>
        <v>0</v>
      </c>
      <c r="J112" s="388">
        <f t="shared" si="17"/>
        <v>0</v>
      </c>
      <c r="K112" s="261"/>
    </row>
    <row r="113" spans="1:11" ht="12">
      <c r="A113" s="169"/>
      <c r="B113" s="216">
        <v>735</v>
      </c>
      <c r="C113" s="215" t="s">
        <v>57</v>
      </c>
      <c r="D113" s="379">
        <f>SUM(D114:D117)</f>
        <v>0</v>
      </c>
      <c r="E113" s="379">
        <f>SUM(E114:E117)</f>
        <v>0</v>
      </c>
      <c r="F113" s="379">
        <f>SUM(F114:F117)</f>
        <v>0</v>
      </c>
      <c r="G113" s="379">
        <f>E113+F113</f>
        <v>0</v>
      </c>
      <c r="H113" s="379">
        <f>SUM(H114:H117)</f>
        <v>0</v>
      </c>
      <c r="I113" s="379">
        <f>H113-G113</f>
        <v>0</v>
      </c>
      <c r="J113" s="388">
        <f t="shared" si="17"/>
        <v>0</v>
      </c>
      <c r="K113" s="261"/>
    </row>
    <row r="114" spans="1:11" ht="12.75">
      <c r="A114" s="169"/>
      <c r="B114" s="216">
        <v>7351</v>
      </c>
      <c r="C114" s="217" t="s">
        <v>177</v>
      </c>
      <c r="D114" s="650"/>
      <c r="E114" s="650"/>
      <c r="F114" s="650"/>
      <c r="G114" s="384">
        <f t="shared" si="15"/>
        <v>0</v>
      </c>
      <c r="H114" s="650"/>
      <c r="I114" s="384">
        <f t="shared" si="16"/>
        <v>0</v>
      </c>
      <c r="J114" s="393">
        <f t="shared" si="17"/>
        <v>0</v>
      </c>
      <c r="K114" s="261"/>
    </row>
    <row r="115" spans="1:11" ht="12.75">
      <c r="A115" s="169"/>
      <c r="B115" s="216">
        <v>7352</v>
      </c>
      <c r="C115" s="217" t="s">
        <v>178</v>
      </c>
      <c r="D115" s="650"/>
      <c r="E115" s="650"/>
      <c r="F115" s="650"/>
      <c r="G115" s="384">
        <f t="shared" si="15"/>
        <v>0</v>
      </c>
      <c r="H115" s="650"/>
      <c r="I115" s="384">
        <f t="shared" si="16"/>
        <v>0</v>
      </c>
      <c r="J115" s="393">
        <f t="shared" si="17"/>
        <v>0</v>
      </c>
      <c r="K115" s="261"/>
    </row>
    <row r="116" spans="1:11" ht="12.75">
      <c r="A116" s="169"/>
      <c r="B116" s="216">
        <v>7353</v>
      </c>
      <c r="C116" s="217" t="s">
        <v>179</v>
      </c>
      <c r="D116" s="650"/>
      <c r="E116" s="650"/>
      <c r="F116" s="650"/>
      <c r="G116" s="384">
        <f t="shared" si="15"/>
        <v>0</v>
      </c>
      <c r="H116" s="650"/>
      <c r="I116" s="384">
        <f t="shared" si="16"/>
        <v>0</v>
      </c>
      <c r="J116" s="393">
        <f t="shared" si="17"/>
        <v>0</v>
      </c>
      <c r="K116" s="261"/>
    </row>
    <row r="117" spans="1:11" ht="12.75">
      <c r="A117" s="169"/>
      <c r="B117" s="216">
        <v>7358</v>
      </c>
      <c r="C117" s="217" t="s">
        <v>208</v>
      </c>
      <c r="D117" s="650"/>
      <c r="E117" s="650"/>
      <c r="F117" s="650"/>
      <c r="G117" s="384">
        <f t="shared" si="15"/>
        <v>0</v>
      </c>
      <c r="H117" s="650"/>
      <c r="I117" s="384">
        <f t="shared" si="16"/>
        <v>0</v>
      </c>
      <c r="J117" s="393">
        <f>IF(G117=0,0,I117/G117)</f>
        <v>0</v>
      </c>
      <c r="K117" s="261"/>
    </row>
    <row r="118" spans="1:11" ht="12">
      <c r="A118" s="169"/>
      <c r="B118" s="216">
        <v>738</v>
      </c>
      <c r="C118" s="215" t="s">
        <v>58</v>
      </c>
      <c r="D118" s="649"/>
      <c r="E118" s="649"/>
      <c r="F118" s="649"/>
      <c r="G118" s="379">
        <f t="shared" si="15"/>
        <v>0</v>
      </c>
      <c r="H118" s="649"/>
      <c r="I118" s="379">
        <f t="shared" si="16"/>
        <v>0</v>
      </c>
      <c r="J118" s="388">
        <f t="shared" si="17"/>
        <v>0</v>
      </c>
      <c r="K118" s="261"/>
    </row>
    <row r="119" spans="1:11" s="62" customFormat="1" ht="13.5" thickBot="1">
      <c r="A119" s="200"/>
      <c r="B119" s="216"/>
      <c r="C119" s="218"/>
      <c r="D119" s="219"/>
      <c r="E119" s="219"/>
      <c r="F119" s="219"/>
      <c r="G119" s="219"/>
      <c r="H119" s="219"/>
      <c r="I119" s="219"/>
      <c r="J119" s="220"/>
      <c r="K119" s="261"/>
    </row>
    <row r="120" spans="1:11" ht="13.5" thickBot="1" thickTop="1">
      <c r="A120" s="169"/>
      <c r="B120" s="221"/>
      <c r="C120" s="375" t="s">
        <v>11</v>
      </c>
      <c r="D120" s="381">
        <f>SUM(D109:D113)+D118</f>
        <v>0</v>
      </c>
      <c r="E120" s="381">
        <f>SUM(E109:E113)+E118</f>
        <v>0</v>
      </c>
      <c r="F120" s="381">
        <f>SUM(F109:F113)+F118</f>
        <v>0</v>
      </c>
      <c r="G120" s="381">
        <f>E120+F120</f>
        <v>0</v>
      </c>
      <c r="H120" s="381">
        <f>SUM(H109:H113)+H118</f>
        <v>0</v>
      </c>
      <c r="I120" s="381">
        <f>H120-G120</f>
        <v>0</v>
      </c>
      <c r="J120" s="394">
        <f>IF(G120=0,0,I120/G120)</f>
        <v>0</v>
      </c>
      <c r="K120" s="261"/>
    </row>
    <row r="121" spans="1:11" ht="13.5" thickTop="1">
      <c r="A121" s="169"/>
      <c r="B121" s="221"/>
      <c r="C121" s="222"/>
      <c r="D121" s="131"/>
      <c r="E121" s="131"/>
      <c r="F121" s="131"/>
      <c r="G121" s="206"/>
      <c r="H121" s="206"/>
      <c r="I121" s="206"/>
      <c r="J121" s="207"/>
      <c r="K121" s="247"/>
    </row>
    <row r="122" spans="1:11" ht="12.75" thickBot="1">
      <c r="A122" s="169"/>
      <c r="B122" s="208"/>
      <c r="C122" s="209"/>
      <c r="D122" s="206"/>
      <c r="E122" s="206"/>
      <c r="F122" s="206"/>
      <c r="G122" s="206"/>
      <c r="H122" s="206"/>
      <c r="I122" s="206"/>
      <c r="J122" s="207"/>
      <c r="K122" s="247"/>
    </row>
    <row r="123" spans="1:11" ht="12.75" customHeight="1">
      <c r="A123" s="169"/>
      <c r="B123" s="208"/>
      <c r="C123" s="697" t="s">
        <v>224</v>
      </c>
      <c r="D123" s="698" t="s">
        <v>248</v>
      </c>
      <c r="E123" s="701" t="s">
        <v>269</v>
      </c>
      <c r="F123" s="701"/>
      <c r="G123" s="701"/>
      <c r="H123" s="710" t="s">
        <v>359</v>
      </c>
      <c r="I123" s="710"/>
      <c r="J123" s="711"/>
      <c r="K123" s="247"/>
    </row>
    <row r="124" spans="1:11" ht="12">
      <c r="A124" s="169"/>
      <c r="B124" s="208"/>
      <c r="C124" s="697"/>
      <c r="D124" s="699"/>
      <c r="E124" s="694" t="s">
        <v>122</v>
      </c>
      <c r="F124" s="694" t="s">
        <v>123</v>
      </c>
      <c r="G124" s="694" t="s">
        <v>124</v>
      </c>
      <c r="H124" s="694" t="s">
        <v>125</v>
      </c>
      <c r="I124" s="694" t="s">
        <v>126</v>
      </c>
      <c r="J124" s="692" t="s">
        <v>127</v>
      </c>
      <c r="K124" s="247"/>
    </row>
    <row r="125" spans="1:11" ht="41.25" customHeight="1" thickBot="1">
      <c r="A125" s="169"/>
      <c r="B125" s="208"/>
      <c r="C125" s="460"/>
      <c r="D125" s="700"/>
      <c r="E125" s="695"/>
      <c r="F125" s="695"/>
      <c r="G125" s="695"/>
      <c r="H125" s="695"/>
      <c r="I125" s="695"/>
      <c r="J125" s="693"/>
      <c r="K125" s="247"/>
    </row>
    <row r="126" spans="1:11" ht="12.75">
      <c r="A126" s="169"/>
      <c r="B126" s="208"/>
      <c r="C126" s="460"/>
      <c r="D126" s="123"/>
      <c r="E126" s="124" t="s">
        <v>128</v>
      </c>
      <c r="F126" s="123" t="s">
        <v>129</v>
      </c>
      <c r="G126" s="125" t="s">
        <v>130</v>
      </c>
      <c r="H126" s="125" t="s">
        <v>131</v>
      </c>
      <c r="I126" s="125" t="s">
        <v>132</v>
      </c>
      <c r="J126" s="126" t="s">
        <v>133</v>
      </c>
      <c r="K126" s="247"/>
    </row>
    <row r="127" spans="1:11" ht="12">
      <c r="A127" s="169"/>
      <c r="B127" s="223">
        <v>70</v>
      </c>
      <c r="C127" s="224" t="s">
        <v>80</v>
      </c>
      <c r="D127" s="651"/>
      <c r="E127" s="651"/>
      <c r="F127" s="651"/>
      <c r="G127" s="383">
        <f aca="true" t="shared" si="18" ref="G127:G141">E127+F127</f>
        <v>0</v>
      </c>
      <c r="H127" s="651"/>
      <c r="I127" s="383">
        <f aca="true" t="shared" si="19" ref="I127:I141">H127-G127</f>
        <v>0</v>
      </c>
      <c r="J127" s="391">
        <f aca="true" t="shared" si="20" ref="J127:J141">IF(G127=0,0,I127/G127)</f>
        <v>0</v>
      </c>
      <c r="K127" s="261"/>
    </row>
    <row r="128" spans="1:11" ht="12">
      <c r="A128" s="169"/>
      <c r="B128" s="225">
        <v>71</v>
      </c>
      <c r="C128" s="224" t="s">
        <v>59</v>
      </c>
      <c r="D128" s="651"/>
      <c r="E128" s="651"/>
      <c r="F128" s="651"/>
      <c r="G128" s="383">
        <f t="shared" si="18"/>
        <v>0</v>
      </c>
      <c r="H128" s="651"/>
      <c r="I128" s="383">
        <f t="shared" si="19"/>
        <v>0</v>
      </c>
      <c r="J128" s="391">
        <f t="shared" si="20"/>
        <v>0</v>
      </c>
      <c r="K128" s="261"/>
    </row>
    <row r="129" spans="1:11" ht="12">
      <c r="A129" s="169"/>
      <c r="B129" s="225">
        <v>72</v>
      </c>
      <c r="C129" s="224" t="s">
        <v>60</v>
      </c>
      <c r="D129" s="651"/>
      <c r="E129" s="651"/>
      <c r="F129" s="651"/>
      <c r="G129" s="383">
        <f t="shared" si="18"/>
        <v>0</v>
      </c>
      <c r="H129" s="651"/>
      <c r="I129" s="383">
        <f t="shared" si="19"/>
        <v>0</v>
      </c>
      <c r="J129" s="391">
        <f t="shared" si="20"/>
        <v>0</v>
      </c>
      <c r="K129" s="261"/>
    </row>
    <row r="130" spans="1:11" ht="12">
      <c r="A130" s="169"/>
      <c r="B130" s="226">
        <v>74</v>
      </c>
      <c r="C130" s="224" t="s">
        <v>61</v>
      </c>
      <c r="D130" s="651"/>
      <c r="E130" s="651"/>
      <c r="F130" s="651"/>
      <c r="G130" s="383">
        <f t="shared" si="18"/>
        <v>0</v>
      </c>
      <c r="H130" s="651"/>
      <c r="I130" s="383">
        <f t="shared" si="19"/>
        <v>0</v>
      </c>
      <c r="J130" s="391">
        <f t="shared" si="20"/>
        <v>0</v>
      </c>
      <c r="K130" s="261"/>
    </row>
    <row r="131" spans="1:11" ht="12">
      <c r="A131" s="169"/>
      <c r="B131" s="225">
        <v>75</v>
      </c>
      <c r="C131" s="224" t="s">
        <v>62</v>
      </c>
      <c r="D131" s="651"/>
      <c r="E131" s="651"/>
      <c r="F131" s="651"/>
      <c r="G131" s="383">
        <f t="shared" si="18"/>
        <v>0</v>
      </c>
      <c r="H131" s="651"/>
      <c r="I131" s="383">
        <f t="shared" si="19"/>
        <v>0</v>
      </c>
      <c r="J131" s="391">
        <f t="shared" si="20"/>
        <v>0</v>
      </c>
      <c r="K131" s="261"/>
    </row>
    <row r="132" spans="1:11" ht="12">
      <c r="A132" s="169"/>
      <c r="B132" s="225">
        <v>603</v>
      </c>
      <c r="C132" s="224" t="s">
        <v>63</v>
      </c>
      <c r="D132" s="651"/>
      <c r="E132" s="651"/>
      <c r="F132" s="651"/>
      <c r="G132" s="383">
        <f t="shared" si="18"/>
        <v>0</v>
      </c>
      <c r="H132" s="651"/>
      <c r="I132" s="383">
        <f t="shared" si="19"/>
        <v>0</v>
      </c>
      <c r="J132" s="391">
        <f t="shared" si="20"/>
        <v>0</v>
      </c>
      <c r="K132" s="261"/>
    </row>
    <row r="133" spans="1:11" ht="12">
      <c r="A133" s="169"/>
      <c r="B133" s="225">
        <v>609</v>
      </c>
      <c r="C133" s="224" t="s">
        <v>64</v>
      </c>
      <c r="D133" s="651"/>
      <c r="E133" s="651"/>
      <c r="F133" s="651"/>
      <c r="G133" s="383">
        <f t="shared" si="18"/>
        <v>0</v>
      </c>
      <c r="H133" s="651"/>
      <c r="I133" s="383">
        <f t="shared" si="19"/>
        <v>0</v>
      </c>
      <c r="J133" s="391">
        <f t="shared" si="20"/>
        <v>0</v>
      </c>
      <c r="K133" s="261"/>
    </row>
    <row r="134" spans="1:11" ht="12">
      <c r="A134" s="169"/>
      <c r="B134" s="225">
        <v>619</v>
      </c>
      <c r="C134" s="224" t="s">
        <v>65</v>
      </c>
      <c r="D134" s="651"/>
      <c r="E134" s="651"/>
      <c r="F134" s="651"/>
      <c r="G134" s="383">
        <f t="shared" si="18"/>
        <v>0</v>
      </c>
      <c r="H134" s="651"/>
      <c r="I134" s="383">
        <f t="shared" si="19"/>
        <v>0</v>
      </c>
      <c r="J134" s="391">
        <f t="shared" si="20"/>
        <v>0</v>
      </c>
      <c r="K134" s="261"/>
    </row>
    <row r="135" spans="1:11" ht="12.75" customHeight="1">
      <c r="A135" s="169"/>
      <c r="B135" s="225">
        <v>629</v>
      </c>
      <c r="C135" s="224" t="s">
        <v>66</v>
      </c>
      <c r="D135" s="651"/>
      <c r="E135" s="651"/>
      <c r="F135" s="651"/>
      <c r="G135" s="383">
        <f t="shared" si="18"/>
        <v>0</v>
      </c>
      <c r="H135" s="651"/>
      <c r="I135" s="383">
        <f t="shared" si="19"/>
        <v>0</v>
      </c>
      <c r="J135" s="391">
        <f t="shared" si="20"/>
        <v>0</v>
      </c>
      <c r="K135" s="261"/>
    </row>
    <row r="136" spans="1:11" ht="12">
      <c r="A136" s="169"/>
      <c r="B136" s="225">
        <v>6419</v>
      </c>
      <c r="C136" s="224" t="s">
        <v>67</v>
      </c>
      <c r="D136" s="651"/>
      <c r="E136" s="651"/>
      <c r="F136" s="651"/>
      <c r="G136" s="383">
        <f t="shared" si="18"/>
        <v>0</v>
      </c>
      <c r="H136" s="651"/>
      <c r="I136" s="383">
        <f t="shared" si="19"/>
        <v>0</v>
      </c>
      <c r="J136" s="391">
        <f t="shared" si="20"/>
        <v>0</v>
      </c>
      <c r="K136" s="261"/>
    </row>
    <row r="137" spans="1:11" ht="12">
      <c r="A137" s="169"/>
      <c r="B137" s="225">
        <v>6429</v>
      </c>
      <c r="C137" s="224" t="s">
        <v>227</v>
      </c>
      <c r="D137" s="651"/>
      <c r="E137" s="651"/>
      <c r="F137" s="651"/>
      <c r="G137" s="383">
        <f t="shared" si="18"/>
        <v>0</v>
      </c>
      <c r="H137" s="651"/>
      <c r="I137" s="383">
        <f t="shared" si="19"/>
        <v>0</v>
      </c>
      <c r="J137" s="391">
        <f t="shared" si="20"/>
        <v>0</v>
      </c>
      <c r="K137" s="261"/>
    </row>
    <row r="138" spans="1:11" ht="12">
      <c r="A138" s="169"/>
      <c r="B138" s="225">
        <v>6439</v>
      </c>
      <c r="C138" s="224" t="s">
        <v>68</v>
      </c>
      <c r="D138" s="651"/>
      <c r="E138" s="651"/>
      <c r="F138" s="651"/>
      <c r="G138" s="383">
        <f t="shared" si="18"/>
        <v>0</v>
      </c>
      <c r="H138" s="651"/>
      <c r="I138" s="383">
        <f t="shared" si="19"/>
        <v>0</v>
      </c>
      <c r="J138" s="391">
        <f t="shared" si="20"/>
        <v>0</v>
      </c>
      <c r="K138" s="261"/>
    </row>
    <row r="139" spans="1:11" ht="24.75" customHeight="1">
      <c r="A139" s="169"/>
      <c r="B139" s="225" t="s">
        <v>79</v>
      </c>
      <c r="C139" s="224" t="s">
        <v>69</v>
      </c>
      <c r="D139" s="651"/>
      <c r="E139" s="651"/>
      <c r="F139" s="651"/>
      <c r="G139" s="383">
        <f t="shared" si="18"/>
        <v>0</v>
      </c>
      <c r="H139" s="651"/>
      <c r="I139" s="383">
        <f t="shared" si="19"/>
        <v>0</v>
      </c>
      <c r="J139" s="391">
        <f t="shared" si="20"/>
        <v>0</v>
      </c>
      <c r="K139" s="261"/>
    </row>
    <row r="140" spans="1:11" ht="12">
      <c r="A140" s="169"/>
      <c r="B140" s="225">
        <v>6489</v>
      </c>
      <c r="C140" s="224" t="s">
        <v>70</v>
      </c>
      <c r="D140" s="651"/>
      <c r="E140" s="651"/>
      <c r="F140" s="651"/>
      <c r="G140" s="383">
        <f t="shared" si="18"/>
        <v>0</v>
      </c>
      <c r="H140" s="651"/>
      <c r="I140" s="383">
        <f t="shared" si="19"/>
        <v>0</v>
      </c>
      <c r="J140" s="391">
        <f t="shared" si="20"/>
        <v>0</v>
      </c>
      <c r="K140" s="261"/>
    </row>
    <row r="141" spans="1:11" ht="12">
      <c r="A141" s="169"/>
      <c r="B141" s="225">
        <v>6611</v>
      </c>
      <c r="C141" s="224" t="s">
        <v>71</v>
      </c>
      <c r="D141" s="651"/>
      <c r="E141" s="651"/>
      <c r="F141" s="651"/>
      <c r="G141" s="383">
        <f t="shared" si="18"/>
        <v>0</v>
      </c>
      <c r="H141" s="651"/>
      <c r="I141" s="383">
        <f t="shared" si="19"/>
        <v>0</v>
      </c>
      <c r="J141" s="391">
        <f t="shared" si="20"/>
        <v>0</v>
      </c>
      <c r="K141" s="261"/>
    </row>
    <row r="142" spans="1:11" s="62" customFormat="1" ht="12.75" thickBot="1">
      <c r="A142" s="200"/>
      <c r="B142" s="223"/>
      <c r="C142" s="227"/>
      <c r="D142" s="203"/>
      <c r="E142" s="203"/>
      <c r="F142" s="203"/>
      <c r="G142" s="203"/>
      <c r="H142" s="203"/>
      <c r="I142" s="203"/>
      <c r="J142" s="204"/>
      <c r="K142" s="261"/>
    </row>
    <row r="143" spans="1:11" ht="13.5" thickBot="1" thickTop="1">
      <c r="A143" s="169"/>
      <c r="B143" s="221"/>
      <c r="C143" s="376" t="s">
        <v>23</v>
      </c>
      <c r="D143" s="380">
        <f>SUM(D127:D141)</f>
        <v>0</v>
      </c>
      <c r="E143" s="381">
        <f>SUM(E127:E141)</f>
        <v>0</v>
      </c>
      <c r="F143" s="381">
        <f>SUM(F127:F141)</f>
        <v>0</v>
      </c>
      <c r="G143" s="381">
        <f>E143+F143</f>
        <v>0</v>
      </c>
      <c r="H143" s="381">
        <f>SUM(H127:H141)</f>
        <v>0</v>
      </c>
      <c r="I143" s="381">
        <f>H143-G143</f>
        <v>0</v>
      </c>
      <c r="J143" s="392">
        <f>IF(G143=0,0,I143/G143)</f>
        <v>0</v>
      </c>
      <c r="K143" s="261"/>
    </row>
    <row r="144" spans="1:11" s="62" customFormat="1" ht="13.5" thickTop="1">
      <c r="A144" s="200"/>
      <c r="B144" s="228"/>
      <c r="C144" s="222"/>
      <c r="D144" s="131"/>
      <c r="E144" s="131"/>
      <c r="F144" s="131"/>
      <c r="G144" s="203"/>
      <c r="H144" s="203"/>
      <c r="I144" s="203"/>
      <c r="J144" s="204"/>
      <c r="K144" s="247"/>
    </row>
    <row r="145" spans="1:11" s="62" customFormat="1" ht="13.5" thickBot="1">
      <c r="A145" s="200"/>
      <c r="B145" s="228"/>
      <c r="C145" s="222"/>
      <c r="D145" s="131"/>
      <c r="E145" s="131"/>
      <c r="F145" s="131"/>
      <c r="G145" s="203"/>
      <c r="H145" s="203"/>
      <c r="I145" s="203"/>
      <c r="J145" s="204"/>
      <c r="K145" s="247"/>
    </row>
    <row r="146" spans="1:11" ht="12.75" customHeight="1">
      <c r="A146" s="169"/>
      <c r="B146" s="208"/>
      <c r="C146" s="229" t="s">
        <v>225</v>
      </c>
      <c r="D146" s="698" t="s">
        <v>248</v>
      </c>
      <c r="E146" s="701" t="s">
        <v>269</v>
      </c>
      <c r="F146" s="701"/>
      <c r="G146" s="701"/>
      <c r="H146" s="710" t="s">
        <v>359</v>
      </c>
      <c r="I146" s="710"/>
      <c r="J146" s="711"/>
      <c r="K146" s="247"/>
    </row>
    <row r="147" spans="1:11" ht="12">
      <c r="A147" s="169"/>
      <c r="B147" s="208"/>
      <c r="C147" s="209"/>
      <c r="D147" s="699"/>
      <c r="E147" s="694" t="s">
        <v>122</v>
      </c>
      <c r="F147" s="694" t="s">
        <v>123</v>
      </c>
      <c r="G147" s="694" t="s">
        <v>124</v>
      </c>
      <c r="H147" s="694" t="s">
        <v>125</v>
      </c>
      <c r="I147" s="694" t="s">
        <v>126</v>
      </c>
      <c r="J147" s="692" t="s">
        <v>127</v>
      </c>
      <c r="K147" s="247"/>
    </row>
    <row r="148" spans="1:11" ht="32.25" customHeight="1" thickBot="1">
      <c r="A148" s="169"/>
      <c r="B148" s="208"/>
      <c r="C148" s="209"/>
      <c r="D148" s="700"/>
      <c r="E148" s="695"/>
      <c r="F148" s="695"/>
      <c r="G148" s="695"/>
      <c r="H148" s="695"/>
      <c r="I148" s="695"/>
      <c r="J148" s="693"/>
      <c r="K148" s="247"/>
    </row>
    <row r="149" spans="1:11" ht="12.75">
      <c r="A149" s="169"/>
      <c r="B149" s="208"/>
      <c r="C149" s="209"/>
      <c r="D149" s="123"/>
      <c r="E149" s="124" t="s">
        <v>128</v>
      </c>
      <c r="F149" s="123" t="s">
        <v>129</v>
      </c>
      <c r="G149" s="125" t="s">
        <v>130</v>
      </c>
      <c r="H149" s="125" t="s">
        <v>131</v>
      </c>
      <c r="I149" s="125" t="s">
        <v>132</v>
      </c>
      <c r="J149" s="126" t="s">
        <v>133</v>
      </c>
      <c r="K149" s="247"/>
    </row>
    <row r="150" spans="1:11" ht="12">
      <c r="A150" s="169"/>
      <c r="B150" s="226">
        <v>76</v>
      </c>
      <c r="C150" s="224" t="s">
        <v>72</v>
      </c>
      <c r="D150" s="651"/>
      <c r="E150" s="651"/>
      <c r="F150" s="651"/>
      <c r="G150" s="383">
        <f>E150+F150</f>
        <v>0</v>
      </c>
      <c r="H150" s="651"/>
      <c r="I150" s="383">
        <f>H150-G150</f>
        <v>0</v>
      </c>
      <c r="J150" s="391">
        <f>IF(G150=0,0,I150/G150)</f>
        <v>0</v>
      </c>
      <c r="K150" s="261"/>
    </row>
    <row r="151" spans="1:11" ht="12">
      <c r="A151" s="169"/>
      <c r="B151" s="226"/>
      <c r="C151" s="227"/>
      <c r="D151" s="203"/>
      <c r="E151" s="203"/>
      <c r="F151" s="203"/>
      <c r="G151" s="203"/>
      <c r="H151" s="203"/>
      <c r="I151" s="203"/>
      <c r="J151" s="204"/>
      <c r="K151" s="261"/>
    </row>
    <row r="152" spans="1:11" ht="12.75">
      <c r="A152" s="169"/>
      <c r="B152" s="230" t="s">
        <v>73</v>
      </c>
      <c r="C152" s="231"/>
      <c r="D152" s="232"/>
      <c r="E152" s="232"/>
      <c r="F152" s="232"/>
      <c r="G152" s="232"/>
      <c r="H152" s="232"/>
      <c r="I152" s="232"/>
      <c r="J152" s="233"/>
      <c r="K152" s="261"/>
    </row>
    <row r="153" spans="1:11" ht="12">
      <c r="A153" s="169"/>
      <c r="B153" s="234">
        <v>771</v>
      </c>
      <c r="C153" s="235" t="s">
        <v>74</v>
      </c>
      <c r="D153" s="651"/>
      <c r="E153" s="651"/>
      <c r="F153" s="651"/>
      <c r="G153" s="383">
        <f>E153+F153</f>
        <v>0</v>
      </c>
      <c r="H153" s="651"/>
      <c r="I153" s="383">
        <f>H153-G153</f>
        <v>0</v>
      </c>
      <c r="J153" s="391">
        <f>IF(G153=0,0,I153/G153)</f>
        <v>0</v>
      </c>
      <c r="K153" s="261"/>
    </row>
    <row r="154" spans="1:11" ht="12">
      <c r="A154" s="169"/>
      <c r="B154" s="236">
        <v>775</v>
      </c>
      <c r="C154" s="235" t="s">
        <v>104</v>
      </c>
      <c r="D154" s="651"/>
      <c r="E154" s="651"/>
      <c r="F154" s="651"/>
      <c r="G154" s="383">
        <f>E154+F154</f>
        <v>0</v>
      </c>
      <c r="H154" s="651"/>
      <c r="I154" s="383">
        <f>H154-G154</f>
        <v>0</v>
      </c>
      <c r="J154" s="391">
        <f>IF(G154=0,0,I154/G154)</f>
        <v>0</v>
      </c>
      <c r="K154" s="261"/>
    </row>
    <row r="155" spans="1:11" ht="12.75" customHeight="1">
      <c r="A155" s="169"/>
      <c r="B155" s="236">
        <v>777</v>
      </c>
      <c r="C155" s="235" t="s">
        <v>204</v>
      </c>
      <c r="D155" s="651"/>
      <c r="E155" s="651"/>
      <c r="F155" s="651"/>
      <c r="G155" s="383">
        <f>E155+F155</f>
        <v>0</v>
      </c>
      <c r="H155" s="651"/>
      <c r="I155" s="383">
        <f>H155-G155</f>
        <v>0</v>
      </c>
      <c r="J155" s="391">
        <f>IF(G155=0,0,I155/G155)</f>
        <v>0</v>
      </c>
      <c r="K155" s="261"/>
    </row>
    <row r="156" spans="1:11" ht="12">
      <c r="A156" s="169"/>
      <c r="B156" s="236">
        <v>778</v>
      </c>
      <c r="C156" s="235" t="s">
        <v>196</v>
      </c>
      <c r="D156" s="651"/>
      <c r="E156" s="651"/>
      <c r="F156" s="651"/>
      <c r="G156" s="383">
        <f>E156+F156</f>
        <v>0</v>
      </c>
      <c r="H156" s="651"/>
      <c r="I156" s="383">
        <f>H156-G156</f>
        <v>0</v>
      </c>
      <c r="J156" s="391">
        <f>IF(G156=0,0,I156/G156)</f>
        <v>0</v>
      </c>
      <c r="K156" s="261"/>
    </row>
    <row r="157" spans="1:11" ht="12">
      <c r="A157" s="169"/>
      <c r="B157" s="237">
        <v>7781</v>
      </c>
      <c r="C157" s="238" t="s">
        <v>201</v>
      </c>
      <c r="D157" s="651"/>
      <c r="E157" s="651"/>
      <c r="F157" s="651"/>
      <c r="G157" s="383">
        <f>E157+F157</f>
        <v>0</v>
      </c>
      <c r="H157" s="651"/>
      <c r="I157" s="383">
        <f>H157-G157</f>
        <v>0</v>
      </c>
      <c r="J157" s="388">
        <f>IF(G157=0,0,I157/G157)</f>
        <v>0</v>
      </c>
      <c r="K157" s="261"/>
    </row>
    <row r="158" spans="1:11" ht="12.75">
      <c r="A158" s="169"/>
      <c r="B158" s="230" t="s">
        <v>75</v>
      </c>
      <c r="C158" s="239"/>
      <c r="D158" s="232"/>
      <c r="E158" s="232"/>
      <c r="F158" s="232"/>
      <c r="G158" s="232"/>
      <c r="H158" s="232"/>
      <c r="I158" s="232"/>
      <c r="J158" s="233"/>
      <c r="K158" s="261"/>
    </row>
    <row r="159" spans="1:11" ht="12.75" customHeight="1">
      <c r="A159" s="169"/>
      <c r="B159" s="236">
        <v>7811</v>
      </c>
      <c r="C159" s="215" t="s">
        <v>111</v>
      </c>
      <c r="D159" s="651"/>
      <c r="E159" s="651"/>
      <c r="F159" s="651"/>
      <c r="G159" s="383">
        <f aca="true" t="shared" si="21" ref="G159:G166">E159+F159</f>
        <v>0</v>
      </c>
      <c r="H159" s="651"/>
      <c r="I159" s="383">
        <f aca="true" t="shared" si="22" ref="I159:I166">H159-G159</f>
        <v>0</v>
      </c>
      <c r="J159" s="391">
        <f aca="true" t="shared" si="23" ref="J159:J166">IF(G159=0,0,I159/G159)</f>
        <v>0</v>
      </c>
      <c r="K159" s="261"/>
    </row>
    <row r="160" spans="1:11" ht="12">
      <c r="A160" s="169"/>
      <c r="B160" s="236">
        <v>7815</v>
      </c>
      <c r="C160" s="215" t="s">
        <v>110</v>
      </c>
      <c r="D160" s="651"/>
      <c r="E160" s="651"/>
      <c r="F160" s="651"/>
      <c r="G160" s="383">
        <f t="shared" si="21"/>
        <v>0</v>
      </c>
      <c r="H160" s="651"/>
      <c r="I160" s="383">
        <f t="shared" si="22"/>
        <v>0</v>
      </c>
      <c r="J160" s="391">
        <f t="shared" si="23"/>
        <v>0</v>
      </c>
      <c r="K160" s="261"/>
    </row>
    <row r="161" spans="1:11" ht="12.75" customHeight="1">
      <c r="A161" s="169"/>
      <c r="B161" s="236">
        <v>7816</v>
      </c>
      <c r="C161" s="215" t="s">
        <v>109</v>
      </c>
      <c r="D161" s="651"/>
      <c r="E161" s="651"/>
      <c r="F161" s="651"/>
      <c r="G161" s="383">
        <f t="shared" si="21"/>
        <v>0</v>
      </c>
      <c r="H161" s="651"/>
      <c r="I161" s="383">
        <f t="shared" si="22"/>
        <v>0</v>
      </c>
      <c r="J161" s="391">
        <f t="shared" si="23"/>
        <v>0</v>
      </c>
      <c r="K161" s="261"/>
    </row>
    <row r="162" spans="1:11" ht="12">
      <c r="A162" s="169"/>
      <c r="B162" s="236">
        <v>7817</v>
      </c>
      <c r="C162" s="215" t="s">
        <v>108</v>
      </c>
      <c r="D162" s="651"/>
      <c r="E162" s="651"/>
      <c r="F162" s="651"/>
      <c r="G162" s="383">
        <f t="shared" si="21"/>
        <v>0</v>
      </c>
      <c r="H162" s="651"/>
      <c r="I162" s="383">
        <f t="shared" si="22"/>
        <v>0</v>
      </c>
      <c r="J162" s="391">
        <f t="shared" si="23"/>
        <v>0</v>
      </c>
      <c r="K162" s="261"/>
    </row>
    <row r="163" spans="1:11" ht="12.75" customHeight="1">
      <c r="A163" s="169"/>
      <c r="B163" s="236">
        <v>786</v>
      </c>
      <c r="C163" s="215" t="s">
        <v>76</v>
      </c>
      <c r="D163" s="651"/>
      <c r="E163" s="651"/>
      <c r="F163" s="651"/>
      <c r="G163" s="383">
        <f t="shared" si="21"/>
        <v>0</v>
      </c>
      <c r="H163" s="651"/>
      <c r="I163" s="383">
        <f t="shared" si="22"/>
        <v>0</v>
      </c>
      <c r="J163" s="391">
        <f t="shared" si="23"/>
        <v>0</v>
      </c>
      <c r="K163" s="261"/>
    </row>
    <row r="164" spans="1:11" ht="12.75" customHeight="1">
      <c r="A164" s="169"/>
      <c r="B164" s="236">
        <v>787</v>
      </c>
      <c r="C164" s="215" t="s">
        <v>77</v>
      </c>
      <c r="D164" s="651"/>
      <c r="E164" s="651"/>
      <c r="F164" s="651"/>
      <c r="G164" s="383">
        <f t="shared" si="21"/>
        <v>0</v>
      </c>
      <c r="H164" s="651"/>
      <c r="I164" s="383">
        <f t="shared" si="22"/>
        <v>0</v>
      </c>
      <c r="J164" s="391">
        <f t="shared" si="23"/>
        <v>0</v>
      </c>
      <c r="K164" s="261"/>
    </row>
    <row r="165" spans="1:11" ht="12.75" customHeight="1">
      <c r="A165" s="169"/>
      <c r="B165" s="236">
        <v>789</v>
      </c>
      <c r="C165" s="215" t="s">
        <v>194</v>
      </c>
      <c r="D165" s="651"/>
      <c r="E165" s="651"/>
      <c r="F165" s="651"/>
      <c r="G165" s="383">
        <f t="shared" si="21"/>
        <v>0</v>
      </c>
      <c r="H165" s="651"/>
      <c r="I165" s="383">
        <f t="shared" si="22"/>
        <v>0</v>
      </c>
      <c r="J165" s="391">
        <f t="shared" si="23"/>
        <v>0</v>
      </c>
      <c r="K165" s="261"/>
    </row>
    <row r="166" spans="1:11" ht="12">
      <c r="A166" s="169"/>
      <c r="B166" s="236">
        <v>79</v>
      </c>
      <c r="C166" s="235" t="s">
        <v>78</v>
      </c>
      <c r="D166" s="651"/>
      <c r="E166" s="651"/>
      <c r="F166" s="651"/>
      <c r="G166" s="383">
        <f t="shared" si="21"/>
        <v>0</v>
      </c>
      <c r="H166" s="649"/>
      <c r="I166" s="383">
        <f t="shared" si="22"/>
        <v>0</v>
      </c>
      <c r="J166" s="388">
        <f t="shared" si="23"/>
        <v>0</v>
      </c>
      <c r="K166" s="261"/>
    </row>
    <row r="167" spans="1:11" ht="13.5" thickBot="1">
      <c r="A167" s="169"/>
      <c r="B167" s="240"/>
      <c r="C167" s="241"/>
      <c r="D167" s="131"/>
      <c r="E167" s="131"/>
      <c r="F167" s="131"/>
      <c r="G167" s="131"/>
      <c r="H167" s="131"/>
      <c r="I167" s="131"/>
      <c r="J167" s="132"/>
      <c r="K167" s="261"/>
    </row>
    <row r="168" spans="1:11" ht="13.5" thickBot="1" thickTop="1">
      <c r="A168" s="169"/>
      <c r="B168" s="242"/>
      <c r="C168" s="377" t="s">
        <v>52</v>
      </c>
      <c r="D168" s="380">
        <f>D150+SUM(D153:D157)+SUM(D159:D166)</f>
        <v>0</v>
      </c>
      <c r="E168" s="381">
        <f>E150+SUM(E153:E157)+SUM(E159:E166)</f>
        <v>0</v>
      </c>
      <c r="F168" s="381">
        <f>F150+SUM(F153:F157)+SUM(F159:F166)</f>
        <v>0</v>
      </c>
      <c r="G168" s="381">
        <f>E168+F168</f>
        <v>0</v>
      </c>
      <c r="H168" s="385">
        <f>H150+SUM(H153:H157)+SUM(H159:H166)</f>
        <v>0</v>
      </c>
      <c r="I168" s="381">
        <f>H168-G168</f>
        <v>0</v>
      </c>
      <c r="J168" s="392">
        <f>IF(G168=0,0,I168/G168)</f>
        <v>0</v>
      </c>
      <c r="K168" s="261"/>
    </row>
    <row r="169" spans="1:11" ht="13.5" thickBot="1" thickTop="1">
      <c r="A169" s="169"/>
      <c r="B169" s="243"/>
      <c r="C169" s="244"/>
      <c r="D169" s="131"/>
      <c r="E169" s="131"/>
      <c r="F169" s="131"/>
      <c r="G169" s="131"/>
      <c r="H169" s="131"/>
      <c r="I169" s="131"/>
      <c r="J169" s="132"/>
      <c r="K169" s="261"/>
    </row>
    <row r="170" spans="1:11" s="63" customFormat="1" ht="13.5" thickBot="1" thickTop="1">
      <c r="A170" s="245"/>
      <c r="B170" s="243"/>
      <c r="C170" s="378" t="s">
        <v>103</v>
      </c>
      <c r="D170" s="380">
        <f>D120+D143+D168</f>
        <v>0</v>
      </c>
      <c r="E170" s="381">
        <f>E120+E143+E168</f>
        <v>0</v>
      </c>
      <c r="F170" s="381">
        <f>F120+F143+F168</f>
        <v>0</v>
      </c>
      <c r="G170" s="381">
        <f>E170+F170</f>
        <v>0</v>
      </c>
      <c r="H170" s="381">
        <f>H120+H143+H168</f>
        <v>0</v>
      </c>
      <c r="I170" s="381">
        <f>H170-G170</f>
        <v>0</v>
      </c>
      <c r="J170" s="392">
        <f>IF(G170=0,0,I170/G170)</f>
        <v>0</v>
      </c>
      <c r="K170" s="262"/>
    </row>
    <row r="171" spans="1:11" ht="13.5" thickBot="1" thickTop="1">
      <c r="A171" s="169"/>
      <c r="B171" s="236"/>
      <c r="C171" s="245"/>
      <c r="D171" s="152"/>
      <c r="E171" s="152"/>
      <c r="F171" s="152"/>
      <c r="G171" s="152"/>
      <c r="H171" s="152"/>
      <c r="I171" s="152"/>
      <c r="J171" s="153"/>
      <c r="K171" s="261"/>
    </row>
    <row r="172" spans="1:11" ht="13.5" thickBot="1" thickTop="1">
      <c r="A172" s="169"/>
      <c r="B172" s="246"/>
      <c r="C172" s="374" t="s">
        <v>136</v>
      </c>
      <c r="D172" s="380">
        <f>IF(D170-D98&gt;0,0,D98-D170)</f>
        <v>0</v>
      </c>
      <c r="E172" s="381">
        <f>IF(E170-E98&gt;0,0,E98-E170)</f>
        <v>0</v>
      </c>
      <c r="F172" s="381">
        <f>IF(F170-F98&gt;0,0,F98-F170)</f>
        <v>0</v>
      </c>
      <c r="G172" s="381">
        <f>IF((G170-G98)&gt;0,0,G98-G170)</f>
        <v>0</v>
      </c>
      <c r="H172" s="381">
        <f>IF(H170-H98&gt;0,0,H98-H170)</f>
        <v>0</v>
      </c>
      <c r="I172" s="381">
        <f>H172-G172</f>
        <v>0</v>
      </c>
      <c r="J172" s="392">
        <f>IF(G172=0,0,I172/G172)</f>
        <v>0</v>
      </c>
      <c r="K172" s="261"/>
    </row>
    <row r="173" spans="1:11" ht="13.5" thickBot="1" thickTop="1">
      <c r="A173" s="169"/>
      <c r="B173" s="205"/>
      <c r="C173" s="170"/>
      <c r="D173" s="206"/>
      <c r="E173" s="206"/>
      <c r="F173" s="206"/>
      <c r="G173" s="206"/>
      <c r="H173" s="206"/>
      <c r="I173" s="206"/>
      <c r="J173" s="207"/>
      <c r="K173" s="261"/>
    </row>
    <row r="174" spans="1:11" ht="27" customHeight="1" thickBot="1" thickTop="1">
      <c r="A174" s="169"/>
      <c r="B174" s="205"/>
      <c r="C174" s="373" t="s">
        <v>137</v>
      </c>
      <c r="D174" s="381">
        <f>D170+D172</f>
        <v>0</v>
      </c>
      <c r="E174" s="381">
        <f>E170+E172</f>
        <v>0</v>
      </c>
      <c r="F174" s="381">
        <f>F170+F172</f>
        <v>0</v>
      </c>
      <c r="G174" s="381">
        <f>G170+G172</f>
        <v>0</v>
      </c>
      <c r="H174" s="381">
        <f>H170+H172</f>
        <v>0</v>
      </c>
      <c r="I174" s="381">
        <f>H174-G174</f>
        <v>0</v>
      </c>
      <c r="J174" s="392">
        <f>IF(G174=0,0,I174/G174)</f>
        <v>0</v>
      </c>
      <c r="K174" s="261"/>
    </row>
    <row r="175" spans="1:11" ht="13.5" thickBot="1" thickTop="1">
      <c r="A175" s="169"/>
      <c r="B175" s="169"/>
      <c r="C175" s="169"/>
      <c r="D175" s="206"/>
      <c r="E175" s="206"/>
      <c r="F175" s="206"/>
      <c r="G175" s="206"/>
      <c r="H175" s="206"/>
      <c r="I175" s="206"/>
      <c r="J175" s="207"/>
      <c r="K175" s="261"/>
    </row>
    <row r="176" spans="1:11" ht="13.5" thickBot="1" thickTop="1">
      <c r="A176" s="169"/>
      <c r="B176" s="246"/>
      <c r="C176" s="422" t="s">
        <v>249</v>
      </c>
      <c r="D176" s="646"/>
      <c r="E176" s="646"/>
      <c r="F176" s="646"/>
      <c r="G176" s="386">
        <f>E176+F176</f>
        <v>0</v>
      </c>
      <c r="H176" s="646"/>
      <c r="I176" s="386">
        <f>H176-G176</f>
        <v>0</v>
      </c>
      <c r="J176" s="395">
        <f>IF(G176=0,0,I176/G176)</f>
        <v>0</v>
      </c>
      <c r="K176" s="261"/>
    </row>
    <row r="177" spans="1:11" ht="13.5" thickBot="1" thickTop="1">
      <c r="A177" s="169"/>
      <c r="B177" s="205"/>
      <c r="C177" s="423" t="s">
        <v>250</v>
      </c>
      <c r="D177" s="648"/>
      <c r="E177" s="647"/>
      <c r="F177" s="647"/>
      <c r="G177" s="387">
        <f>E177+F177</f>
        <v>0</v>
      </c>
      <c r="H177" s="647"/>
      <c r="I177" s="387">
        <f>H177-G177</f>
        <v>0</v>
      </c>
      <c r="J177" s="396">
        <f>IF(G177=0,0,I177/G177)</f>
        <v>0</v>
      </c>
      <c r="K177" s="261"/>
    </row>
    <row r="178" spans="1:11" ht="10.5" thickBot="1" thickTop="1">
      <c r="A178" s="263"/>
      <c r="B178" s="264"/>
      <c r="C178" s="265"/>
      <c r="D178" s="266"/>
      <c r="E178" s="266"/>
      <c r="F178" s="266"/>
      <c r="G178" s="266"/>
      <c r="H178" s="266"/>
      <c r="I178" s="266"/>
      <c r="J178" s="267"/>
      <c r="K178" s="268"/>
    </row>
  </sheetData>
  <sheetProtection password="8694" sheet="1" objects="1" scenarios="1"/>
  <mergeCells count="62">
    <mergeCell ref="J147:J148"/>
    <mergeCell ref="H123:J123"/>
    <mergeCell ref="E124:E125"/>
    <mergeCell ref="F124:F125"/>
    <mergeCell ref="G124:G125"/>
    <mergeCell ref="D146:D148"/>
    <mergeCell ref="E146:G146"/>
    <mergeCell ref="H146:J146"/>
    <mergeCell ref="E147:E148"/>
    <mergeCell ref="F147:F148"/>
    <mergeCell ref="D123:D125"/>
    <mergeCell ref="H124:H125"/>
    <mergeCell ref="G147:G148"/>
    <mergeCell ref="H147:H148"/>
    <mergeCell ref="I147:I148"/>
    <mergeCell ref="J54:J55"/>
    <mergeCell ref="B104:J104"/>
    <mergeCell ref="D105:D107"/>
    <mergeCell ref="E105:G105"/>
    <mergeCell ref="H105:J105"/>
    <mergeCell ref="C123:C124"/>
    <mergeCell ref="E123:G123"/>
    <mergeCell ref="I124:I125"/>
    <mergeCell ref="J124:J125"/>
    <mergeCell ref="H106:H107"/>
    <mergeCell ref="D34:D36"/>
    <mergeCell ref="E34:G34"/>
    <mergeCell ref="H34:J34"/>
    <mergeCell ref="E35:E36"/>
    <mergeCell ref="F35:F36"/>
    <mergeCell ref="J35:J36"/>
    <mergeCell ref="H54:H55"/>
    <mergeCell ref="I54:I55"/>
    <mergeCell ref="G35:G36"/>
    <mergeCell ref="H35:H36"/>
    <mergeCell ref="H53:J53"/>
    <mergeCell ref="D53:D55"/>
    <mergeCell ref="E9:G9"/>
    <mergeCell ref="E54:E55"/>
    <mergeCell ref="E10:E11"/>
    <mergeCell ref="E53:G53"/>
    <mergeCell ref="F10:F11"/>
    <mergeCell ref="I10:I11"/>
    <mergeCell ref="J10:J11"/>
    <mergeCell ref="F54:F55"/>
    <mergeCell ref="G54:G55"/>
    <mergeCell ref="E106:E107"/>
    <mergeCell ref="F106:F107"/>
    <mergeCell ref="I106:I107"/>
    <mergeCell ref="J106:J107"/>
    <mergeCell ref="G106:G107"/>
    <mergeCell ref="I35:I36"/>
    <mergeCell ref="B4:C4"/>
    <mergeCell ref="H10:H11"/>
    <mergeCell ref="D4:F4"/>
    <mergeCell ref="G10:G11"/>
    <mergeCell ref="H9:J9"/>
    <mergeCell ref="B2:C2"/>
    <mergeCell ref="D2:F2"/>
    <mergeCell ref="B3:C3"/>
    <mergeCell ref="B7:J7"/>
    <mergeCell ref="D9:D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headerFooter>
    <oddFooter>&amp;R&amp;"Arial,Normal"&amp;8&amp;F&amp;A</oddFooter>
  </headerFooter>
  <rowBreaks count="3" manualBreakCount="3">
    <brk id="51" max="255" man="1"/>
    <brk id="103" max="255" man="1"/>
    <brk id="144" max="255" man="1"/>
  </rowBreaks>
</worksheet>
</file>

<file path=xl/worksheets/sheet11.xml><?xml version="1.0" encoding="utf-8"?>
<worksheet xmlns="http://schemas.openxmlformats.org/spreadsheetml/2006/main" xmlns:r="http://schemas.openxmlformats.org/officeDocument/2006/relationships">
  <sheetPr codeName="Feuil9"/>
  <dimension ref="A1:H43"/>
  <sheetViews>
    <sheetView zoomScalePageLayoutView="0" workbookViewId="0" topLeftCell="A1">
      <selection activeCell="A1" sqref="A1"/>
    </sheetView>
  </sheetViews>
  <sheetFormatPr defaultColWidth="11.421875" defaultRowHeight="15"/>
  <cols>
    <col min="1" max="1" width="2.7109375" style="64" customWidth="1"/>
    <col min="2" max="2" width="52.140625" style="64" customWidth="1"/>
    <col min="3" max="6" width="15.7109375" style="69" customWidth="1"/>
    <col min="7" max="7" width="70.421875" style="64" customWidth="1"/>
    <col min="8" max="8" width="2.7109375" style="64" customWidth="1"/>
    <col min="9" max="16384" width="11.421875" style="64" customWidth="1"/>
  </cols>
  <sheetData>
    <row r="1" spans="1:8" ht="9.75">
      <c r="A1" s="424"/>
      <c r="B1" s="425"/>
      <c r="C1" s="426"/>
      <c r="D1" s="426"/>
      <c r="E1" s="426"/>
      <c r="F1" s="426"/>
      <c r="G1" s="425"/>
      <c r="H1" s="427"/>
    </row>
    <row r="2" spans="1:8" s="453" customFormat="1" ht="38.25" customHeight="1">
      <c r="A2" s="452"/>
      <c r="B2" s="691" t="s">
        <v>139</v>
      </c>
      <c r="C2" s="691"/>
      <c r="D2" s="691"/>
      <c r="E2" s="691"/>
      <c r="F2" s="691"/>
      <c r="G2" s="691"/>
      <c r="H2" s="429"/>
    </row>
    <row r="3" spans="1:8" ht="12.75">
      <c r="A3" s="428"/>
      <c r="B3" s="274"/>
      <c r="C3" s="430"/>
      <c r="D3" s="430"/>
      <c r="E3" s="430"/>
      <c r="F3" s="457"/>
      <c r="G3" s="457"/>
      <c r="H3" s="429"/>
    </row>
    <row r="4" spans="1:8" ht="12.75">
      <c r="A4" s="428"/>
      <c r="B4" s="720" t="s">
        <v>180</v>
      </c>
      <c r="C4" s="720"/>
      <c r="D4" s="720"/>
      <c r="E4" s="720"/>
      <c r="F4" s="720"/>
      <c r="G4" s="720"/>
      <c r="H4" s="429"/>
    </row>
    <row r="5" spans="1:8" s="453" customFormat="1" ht="12.75">
      <c r="A5" s="452"/>
      <c r="B5" s="454"/>
      <c r="C5" s="454"/>
      <c r="D5" s="454"/>
      <c r="E5" s="454"/>
      <c r="F5" s="457"/>
      <c r="G5" s="457"/>
      <c r="H5" s="429"/>
    </row>
    <row r="6" spans="1:8" s="453" customFormat="1" ht="12.75">
      <c r="A6" s="452"/>
      <c r="B6" s="455" t="s">
        <v>301</v>
      </c>
      <c r="C6" s="714">
        <f>'CRP NON SOUMIS EQUIL'!$D$3</f>
        <v>0</v>
      </c>
      <c r="D6" s="714"/>
      <c r="E6" s="714"/>
      <c r="F6" s="457"/>
      <c r="G6" s="457"/>
      <c r="H6" s="429"/>
    </row>
    <row r="7" spans="1:8" s="453" customFormat="1" ht="12.75">
      <c r="A7" s="452"/>
      <c r="B7" s="455" t="s">
        <v>302</v>
      </c>
      <c r="C7" s="714">
        <f>'CRP NON SOUMIS EQUIL'!$D$2</f>
        <v>0</v>
      </c>
      <c r="D7" s="714"/>
      <c r="E7" s="714"/>
      <c r="F7" s="457"/>
      <c r="G7" s="457"/>
      <c r="H7" s="429"/>
    </row>
    <row r="8" spans="1:8" s="453" customFormat="1" ht="12.75">
      <c r="A8" s="452"/>
      <c r="B8" s="456"/>
      <c r="C8" s="456"/>
      <c r="D8" s="456"/>
      <c r="E8" s="456"/>
      <c r="F8" s="457"/>
      <c r="G8" s="457"/>
      <c r="H8" s="429"/>
    </row>
    <row r="9" spans="1:8" ht="10.5" thickBot="1">
      <c r="A9" s="428"/>
      <c r="B9" s="431"/>
      <c r="C9" s="431"/>
      <c r="D9" s="431"/>
      <c r="E9" s="431"/>
      <c r="F9" s="431"/>
      <c r="G9" s="431"/>
      <c r="H9" s="429"/>
    </row>
    <row r="10" spans="1:8" s="71" customFormat="1" ht="28.5" customHeight="1" thickBot="1">
      <c r="A10" s="442"/>
      <c r="B10" s="432"/>
      <c r="C10" s="716" t="s">
        <v>187</v>
      </c>
      <c r="D10" s="717"/>
      <c r="E10" s="718" t="s">
        <v>188</v>
      </c>
      <c r="F10" s="719"/>
      <c r="G10" s="432"/>
      <c r="H10" s="443"/>
    </row>
    <row r="11" spans="1:8" s="65" customFormat="1" ht="12.75" thickBot="1">
      <c r="A11" s="433"/>
      <c r="B11" s="85"/>
      <c r="C11" s="290" t="s">
        <v>181</v>
      </c>
      <c r="D11" s="275" t="s">
        <v>182</v>
      </c>
      <c r="E11" s="290" t="s">
        <v>183</v>
      </c>
      <c r="F11" s="275" t="s">
        <v>184</v>
      </c>
      <c r="G11" s="276"/>
      <c r="H11" s="434"/>
    </row>
    <row r="12" spans="1:8" s="66" customFormat="1" ht="12.75">
      <c r="A12" s="428"/>
      <c r="B12" s="277" t="s">
        <v>228</v>
      </c>
      <c r="C12" s="397">
        <f>'CRP NON SOUMIS EQUIL'!$G$32</f>
        <v>0</v>
      </c>
      <c r="D12" s="398">
        <f>'CRP NON SOUMIS EQUIL'!$H$32</f>
        <v>0</v>
      </c>
      <c r="E12" s="399">
        <f>'CRP NON SOUMIS EQUIL'!$G$120</f>
        <v>0</v>
      </c>
      <c r="F12" s="398">
        <f>'CRP NON SOUMIS EQUIL'!$H$120</f>
        <v>0</v>
      </c>
      <c r="G12" s="280" t="s">
        <v>229</v>
      </c>
      <c r="H12" s="435"/>
    </row>
    <row r="13" spans="1:8" s="66" customFormat="1" ht="12.75">
      <c r="A13" s="428"/>
      <c r="B13" s="281" t="s">
        <v>230</v>
      </c>
      <c r="C13" s="397">
        <f>'CRP NON SOUMIS EQUIL'!$G$50</f>
        <v>0</v>
      </c>
      <c r="D13" s="398">
        <f>'CRP NON SOUMIS EQUIL'!$H$50</f>
        <v>0</v>
      </c>
      <c r="E13" s="399">
        <f>'CRP NON SOUMIS EQUIL'!$G$143</f>
        <v>0</v>
      </c>
      <c r="F13" s="398">
        <f>'CRP NON SOUMIS EQUIL'!$H$143</f>
        <v>0</v>
      </c>
      <c r="G13" s="282" t="s">
        <v>231</v>
      </c>
      <c r="H13" s="435"/>
    </row>
    <row r="14" spans="1:8" ht="13.5" customHeight="1" thickBot="1">
      <c r="A14" s="428"/>
      <c r="B14" s="281" t="s">
        <v>232</v>
      </c>
      <c r="C14" s="397">
        <f>'CRP NON SOUMIS EQUIL'!$G$95</f>
        <v>0</v>
      </c>
      <c r="D14" s="398">
        <f>'CRP NON SOUMIS EQUIL'!$H$95</f>
        <v>0</v>
      </c>
      <c r="E14" s="399">
        <f>'CRP NON SOUMIS EQUIL'!$G$168</f>
        <v>0</v>
      </c>
      <c r="F14" s="398">
        <f>'CRP NON SOUMIS EQUIL'!$H$168</f>
        <v>0</v>
      </c>
      <c r="G14" s="283" t="s">
        <v>233</v>
      </c>
      <c r="H14" s="435"/>
    </row>
    <row r="15" spans="1:8" s="67" customFormat="1" ht="12.75" thickBot="1">
      <c r="A15" s="433"/>
      <c r="B15" s="284" t="s">
        <v>102</v>
      </c>
      <c r="C15" s="400">
        <f>SUM(C12:C14)</f>
        <v>0</v>
      </c>
      <c r="D15" s="400">
        <f>SUM(D12:D14)</f>
        <v>0</v>
      </c>
      <c r="E15" s="400">
        <f>SUM(E12:E14)</f>
        <v>0</v>
      </c>
      <c r="F15" s="400">
        <f>SUM(F12:F14)</f>
        <v>0</v>
      </c>
      <c r="G15" s="285" t="s">
        <v>103</v>
      </c>
      <c r="H15" s="434"/>
    </row>
    <row r="16" spans="1:8" s="68" customFormat="1" ht="12.75">
      <c r="A16" s="436"/>
      <c r="B16" s="286" t="s">
        <v>140</v>
      </c>
      <c r="C16" s="401">
        <f>IF(E15-C15&lt;0,0,E15-C15)</f>
        <v>0</v>
      </c>
      <c r="D16" s="402">
        <f>IF(F15-D15&lt;0,0,F15-D15)</f>
        <v>0</v>
      </c>
      <c r="E16" s="403">
        <f>IF(E15-C15&gt;0,0,C15-E15)</f>
        <v>0</v>
      </c>
      <c r="F16" s="402">
        <f>IF(F15-D15&gt;0,0,D15-F15)</f>
        <v>0</v>
      </c>
      <c r="G16" s="287" t="s">
        <v>141</v>
      </c>
      <c r="H16" s="437"/>
    </row>
    <row r="17" spans="1:8" ht="12.75" thickBot="1">
      <c r="A17" s="428"/>
      <c r="B17" s="288" t="s">
        <v>185</v>
      </c>
      <c r="C17" s="404">
        <f>SUM(C15:C16)</f>
        <v>0</v>
      </c>
      <c r="D17" s="405">
        <f>SUM(D15:D16)</f>
        <v>0</v>
      </c>
      <c r="E17" s="406">
        <f>SUM(E15:E16)</f>
        <v>0</v>
      </c>
      <c r="F17" s="405">
        <f>SUM(F15:F16)</f>
        <v>0</v>
      </c>
      <c r="G17" s="289" t="s">
        <v>185</v>
      </c>
      <c r="H17" s="435"/>
    </row>
    <row r="18" spans="1:8" ht="12">
      <c r="A18" s="428"/>
      <c r="B18" s="85"/>
      <c r="C18" s="438"/>
      <c r="D18" s="438"/>
      <c r="E18" s="438"/>
      <c r="F18" s="438"/>
      <c r="G18" s="85"/>
      <c r="H18" s="435"/>
    </row>
    <row r="19" spans="1:8" ht="12">
      <c r="A19" s="428"/>
      <c r="B19" s="439"/>
      <c r="C19" s="440"/>
      <c r="D19" s="438"/>
      <c r="E19" s="438"/>
      <c r="F19" s="438"/>
      <c r="G19" s="85"/>
      <c r="H19" s="435"/>
    </row>
    <row r="20" spans="1:8" ht="12.75">
      <c r="A20" s="428"/>
      <c r="B20" s="715" t="s">
        <v>186</v>
      </c>
      <c r="C20" s="715"/>
      <c r="D20" s="715"/>
      <c r="E20" s="715"/>
      <c r="F20" s="715"/>
      <c r="G20" s="715"/>
      <c r="H20" s="435"/>
    </row>
    <row r="21" spans="1:8" s="453" customFormat="1" ht="12.75">
      <c r="A21" s="452"/>
      <c r="B21" s="454"/>
      <c r="C21" s="454"/>
      <c r="D21" s="454"/>
      <c r="E21" s="454"/>
      <c r="F21" s="457"/>
      <c r="G21" s="457"/>
      <c r="H21" s="429"/>
    </row>
    <row r="22" spans="1:8" s="453" customFormat="1" ht="12.75">
      <c r="A22" s="452"/>
      <c r="B22" s="455" t="s">
        <v>301</v>
      </c>
      <c r="C22" s="714">
        <f>'CRP NON SOUMIS EQUIL'!$D$3</f>
        <v>0</v>
      </c>
      <c r="D22" s="714"/>
      <c r="E22" s="714"/>
      <c r="F22" s="457"/>
      <c r="G22" s="457"/>
      <c r="H22" s="429"/>
    </row>
    <row r="23" spans="1:8" s="453" customFormat="1" ht="13.5" thickBot="1">
      <c r="A23" s="452"/>
      <c r="B23" s="455" t="s">
        <v>302</v>
      </c>
      <c r="C23" s="714">
        <f>'CRP NON SOUMIS EQUIL'!$D$2</f>
        <v>0</v>
      </c>
      <c r="D23" s="714"/>
      <c r="E23" s="714"/>
      <c r="F23" s="457"/>
      <c r="G23" s="457"/>
      <c r="H23" s="429"/>
    </row>
    <row r="24" spans="1:8" s="453" customFormat="1" ht="12.75" hidden="1">
      <c r="A24" s="111"/>
      <c r="B24" s="455" t="s">
        <v>242</v>
      </c>
      <c r="C24" s="714">
        <f>CRA_SF!$D$3</f>
        <v>0</v>
      </c>
      <c r="D24" s="714"/>
      <c r="E24" s="714"/>
      <c r="F24" s="457"/>
      <c r="G24" s="457"/>
      <c r="H24" s="429"/>
    </row>
    <row r="25" spans="1:8" s="453" customFormat="1" ht="12.75" hidden="1">
      <c r="A25" s="111"/>
      <c r="B25" s="455" t="s">
        <v>289</v>
      </c>
      <c r="C25" s="714">
        <f>CRA_SF!$D$2</f>
        <v>0</v>
      </c>
      <c r="D25" s="714"/>
      <c r="E25" s="714"/>
      <c r="F25" s="457"/>
      <c r="G25" s="457"/>
      <c r="H25" s="429"/>
    </row>
    <row r="26" spans="1:8" s="453" customFormat="1" ht="12.75" hidden="1">
      <c r="A26" s="111"/>
      <c r="B26" s="455" t="s">
        <v>251</v>
      </c>
      <c r="C26" s="714">
        <f>CRA_SF!$D$4</f>
        <v>0</v>
      </c>
      <c r="D26" s="714"/>
      <c r="E26" s="714"/>
      <c r="F26" s="457"/>
      <c r="G26" s="457"/>
      <c r="H26" s="429"/>
    </row>
    <row r="27" spans="1:8" ht="13.5" hidden="1" thickBot="1">
      <c r="A27" s="428"/>
      <c r="B27" s="441"/>
      <c r="C27" s="441"/>
      <c r="D27" s="441"/>
      <c r="E27" s="441"/>
      <c r="F27" s="441"/>
      <c r="G27" s="441"/>
      <c r="H27" s="435"/>
    </row>
    <row r="28" spans="1:8" s="71" customFormat="1" ht="28.5" customHeight="1" thickBot="1">
      <c r="A28" s="442"/>
      <c r="B28" s="432"/>
      <c r="C28" s="716" t="s">
        <v>244</v>
      </c>
      <c r="D28" s="717"/>
      <c r="E28" s="718" t="s">
        <v>188</v>
      </c>
      <c r="F28" s="719"/>
      <c r="G28" s="432"/>
      <c r="H28" s="443"/>
    </row>
    <row r="29" spans="1:8" s="65" customFormat="1" ht="12.75" thickBot="1">
      <c r="A29" s="433"/>
      <c r="B29" s="85"/>
      <c r="C29" s="290" t="s">
        <v>181</v>
      </c>
      <c r="D29" s="275" t="s">
        <v>182</v>
      </c>
      <c r="E29" s="290" t="s">
        <v>183</v>
      </c>
      <c r="F29" s="275" t="s">
        <v>184</v>
      </c>
      <c r="G29" s="276"/>
      <c r="H29" s="434"/>
    </row>
    <row r="30" spans="1:8" s="66" customFormat="1" ht="12.75">
      <c r="A30" s="428"/>
      <c r="B30" s="277" t="s">
        <v>228</v>
      </c>
      <c r="C30" s="397">
        <f>+'CRP NON SOUMIS EQUIL'!$G$32+CRA_SF!$G$32</f>
        <v>0</v>
      </c>
      <c r="D30" s="398">
        <f>+'CRP NON SOUMIS EQUIL'!$H$32+CRA_SF!$H$32</f>
        <v>0</v>
      </c>
      <c r="E30" s="399">
        <f>+'CRP NON SOUMIS EQUIL'!$G$120+CRA_SF!$G$120</f>
        <v>0</v>
      </c>
      <c r="F30" s="398">
        <f>+'CRP NON SOUMIS EQUIL'!$H$120+CRA_SF!$H$120</f>
        <v>0</v>
      </c>
      <c r="G30" s="280" t="s">
        <v>229</v>
      </c>
      <c r="H30" s="435"/>
    </row>
    <row r="31" spans="1:8" s="66" customFormat="1" ht="12.75">
      <c r="A31" s="428"/>
      <c r="B31" s="281" t="s">
        <v>230</v>
      </c>
      <c r="C31" s="397">
        <f>+'CRP NON SOUMIS EQUIL'!$G$50+CRA_SF!$G$50</f>
        <v>0</v>
      </c>
      <c r="D31" s="398">
        <f>+'CRP NON SOUMIS EQUIL'!$H$50+CRA_SF!$H$50</f>
        <v>0</v>
      </c>
      <c r="E31" s="399">
        <f>+'CRP NON SOUMIS EQUIL'!$G$143+CRA_SF!$G$143</f>
        <v>0</v>
      </c>
      <c r="F31" s="398">
        <f>+'CRP NON SOUMIS EQUIL'!$H$143+CRA_SF!$H$143</f>
        <v>0</v>
      </c>
      <c r="G31" s="282" t="s">
        <v>231</v>
      </c>
      <c r="H31" s="435"/>
    </row>
    <row r="32" spans="1:8" ht="13.5" customHeight="1" thickBot="1">
      <c r="A32" s="428"/>
      <c r="B32" s="281" t="s">
        <v>232</v>
      </c>
      <c r="C32" s="397">
        <f>+'CRP NON SOUMIS EQUIL'!$G$95+CRA_SF!$G$95</f>
        <v>0</v>
      </c>
      <c r="D32" s="398">
        <f>+'CRP NON SOUMIS EQUIL'!$H$95+CRA_SF!$H$95</f>
        <v>0</v>
      </c>
      <c r="E32" s="399">
        <f>+'CRP NON SOUMIS EQUIL'!$G$168+CRA_SF!$G$168</f>
        <v>0</v>
      </c>
      <c r="F32" s="398">
        <f>+'CRP NON SOUMIS EQUIL'!$H$168+CRA_SF!$H$168</f>
        <v>0</v>
      </c>
      <c r="G32" s="283" t="s">
        <v>233</v>
      </c>
      <c r="H32" s="435"/>
    </row>
    <row r="33" spans="1:8" s="67" customFormat="1" ht="12.75" thickBot="1">
      <c r="A33" s="433"/>
      <c r="B33" s="284" t="s">
        <v>102</v>
      </c>
      <c r="C33" s="400">
        <f>SUM(C30:C32)</f>
        <v>0</v>
      </c>
      <c r="D33" s="400">
        <f>SUM(D30:D32)</f>
        <v>0</v>
      </c>
      <c r="E33" s="400">
        <f>SUM(E30:E32)</f>
        <v>0</v>
      </c>
      <c r="F33" s="400">
        <f>SUM(F30:F32)</f>
        <v>0</v>
      </c>
      <c r="G33" s="285" t="s">
        <v>103</v>
      </c>
      <c r="H33" s="434"/>
    </row>
    <row r="34" spans="1:8" s="68" customFormat="1" ht="12.75">
      <c r="A34" s="436"/>
      <c r="B34" s="286" t="s">
        <v>140</v>
      </c>
      <c r="C34" s="401">
        <f>IF(E33-C33&lt;0,0,E33-C33)</f>
        <v>0</v>
      </c>
      <c r="D34" s="402">
        <f>IF(F33-D33&lt;0,0,F33-D33)</f>
        <v>0</v>
      </c>
      <c r="E34" s="403">
        <f>IF(E33-C33&gt;0,0,C33-E33)</f>
        <v>0</v>
      </c>
      <c r="F34" s="402">
        <f>IF(F33-D33&gt;0,0,D33-F33)</f>
        <v>0</v>
      </c>
      <c r="G34" s="287" t="s">
        <v>141</v>
      </c>
      <c r="H34" s="437"/>
    </row>
    <row r="35" spans="1:8" ht="12.75" thickBot="1">
      <c r="A35" s="428"/>
      <c r="B35" s="288" t="s">
        <v>185</v>
      </c>
      <c r="C35" s="404">
        <f>SUM(C33:C34)</f>
        <v>0</v>
      </c>
      <c r="D35" s="405">
        <f>SUM(D33:D34)</f>
        <v>0</v>
      </c>
      <c r="E35" s="406">
        <f>SUM(E33:E34)</f>
        <v>0</v>
      </c>
      <c r="F35" s="405">
        <f>SUM(F33:F34)</f>
        <v>0</v>
      </c>
      <c r="G35" s="289" t="s">
        <v>185</v>
      </c>
      <c r="H35" s="435"/>
    </row>
    <row r="36" spans="1:8" ht="12">
      <c r="A36" s="428"/>
      <c r="B36" s="85"/>
      <c r="C36" s="438"/>
      <c r="D36" s="438"/>
      <c r="E36" s="438"/>
      <c r="F36" s="438"/>
      <c r="G36" s="85"/>
      <c r="H36" s="435"/>
    </row>
    <row r="37" spans="1:8" ht="10.5" thickBot="1">
      <c r="A37" s="444"/>
      <c r="B37" s="445"/>
      <c r="C37" s="446"/>
      <c r="D37" s="446"/>
      <c r="E37" s="446"/>
      <c r="F37" s="446"/>
      <c r="G37" s="445"/>
      <c r="H37" s="447"/>
    </row>
    <row r="39" spans="3:6" s="66" customFormat="1" ht="9.75">
      <c r="C39" s="70"/>
      <c r="D39" s="70"/>
      <c r="E39" s="70"/>
      <c r="F39" s="70"/>
    </row>
    <row r="40" spans="3:6" s="66" customFormat="1" ht="9.75">
      <c r="C40" s="70"/>
      <c r="D40" s="70"/>
      <c r="E40" s="70"/>
      <c r="F40" s="70"/>
    </row>
    <row r="41" spans="3:6" s="66" customFormat="1" ht="9.75">
      <c r="C41" s="70"/>
      <c r="D41" s="70"/>
      <c r="E41" s="70"/>
      <c r="F41" s="70"/>
    </row>
    <row r="42" spans="3:6" s="66" customFormat="1" ht="9.75">
      <c r="C42" s="70"/>
      <c r="D42" s="70"/>
      <c r="E42" s="70"/>
      <c r="F42" s="70"/>
    </row>
    <row r="43" spans="3:6" s="66" customFormat="1" ht="9.75">
      <c r="C43" s="70"/>
      <c r="D43" s="70"/>
      <c r="E43" s="70"/>
      <c r="F43" s="70"/>
    </row>
  </sheetData>
  <sheetProtection password="8694" sheet="1" objects="1" scenarios="1"/>
  <mergeCells count="14">
    <mergeCell ref="B2:G2"/>
    <mergeCell ref="B4:G4"/>
    <mergeCell ref="C10:D10"/>
    <mergeCell ref="E10:F10"/>
    <mergeCell ref="C6:E6"/>
    <mergeCell ref="C25:E25"/>
    <mergeCell ref="C22:E22"/>
    <mergeCell ref="C23:E23"/>
    <mergeCell ref="C24:E24"/>
    <mergeCell ref="C7:E7"/>
    <mergeCell ref="B20:G20"/>
    <mergeCell ref="C28:D28"/>
    <mergeCell ref="E28:F28"/>
    <mergeCell ref="C26:E26"/>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Feuil10"/>
  <dimension ref="A1:M33"/>
  <sheetViews>
    <sheetView zoomScalePageLayoutView="0" workbookViewId="0" topLeftCell="A1">
      <selection activeCell="A1" sqref="A1"/>
    </sheetView>
  </sheetViews>
  <sheetFormatPr defaultColWidth="11.421875" defaultRowHeight="15"/>
  <cols>
    <col min="1" max="1" width="2.7109375" style="74" customWidth="1"/>
    <col min="2" max="2" width="53.421875" style="74" customWidth="1"/>
    <col min="3" max="6" width="15.7109375" style="3" customWidth="1"/>
    <col min="7" max="7" width="61.421875" style="74" customWidth="1"/>
    <col min="8" max="8" width="2.7109375" style="74" customWidth="1"/>
    <col min="9" max="250" width="11.421875" style="74" customWidth="1"/>
    <col min="251" max="251" width="8.57421875" style="74" customWidth="1"/>
    <col min="252" max="252" width="51.7109375" style="74" customWidth="1"/>
    <col min="253" max="253" width="12.57421875" style="74" bestFit="1" customWidth="1"/>
    <col min="254" max="254" width="11.57421875" style="74" bestFit="1" customWidth="1"/>
    <col min="255" max="255" width="51.7109375" style="74" customWidth="1"/>
    <col min="256" max="16384" width="11.421875" style="74" customWidth="1"/>
  </cols>
  <sheetData>
    <row r="1" spans="1:8" ht="9.75">
      <c r="A1" s="291"/>
      <c r="B1" s="291"/>
      <c r="C1" s="112"/>
      <c r="D1" s="112"/>
      <c r="E1" s="112"/>
      <c r="F1" s="112"/>
      <c r="G1" s="291"/>
      <c r="H1" s="336"/>
    </row>
    <row r="2" spans="1:8" s="73" customFormat="1" ht="38.25" customHeight="1">
      <c r="A2" s="292"/>
      <c r="B2" s="727" t="s">
        <v>142</v>
      </c>
      <c r="C2" s="727"/>
      <c r="D2" s="727"/>
      <c r="E2" s="727"/>
      <c r="F2" s="727"/>
      <c r="G2" s="727"/>
      <c r="H2" s="337"/>
    </row>
    <row r="3" spans="1:8" ht="12">
      <c r="A3" s="291"/>
      <c r="B3" s="295"/>
      <c r="C3" s="206"/>
      <c r="D3" s="206"/>
      <c r="E3" s="206"/>
      <c r="F3" s="206"/>
      <c r="G3" s="295"/>
      <c r="H3" s="336"/>
    </row>
    <row r="4" spans="1:8" ht="13.5" thickBot="1">
      <c r="A4" s="291"/>
      <c r="B4" s="721" t="s">
        <v>328</v>
      </c>
      <c r="C4" s="721"/>
      <c r="D4" s="722"/>
      <c r="E4" s="722"/>
      <c r="F4" s="722"/>
      <c r="G4" s="722"/>
      <c r="H4" s="336"/>
    </row>
    <row r="5" spans="1:8" ht="28.5" customHeight="1" thickBot="1">
      <c r="A5" s="291"/>
      <c r="B5" s="296"/>
      <c r="C5" s="723" t="s">
        <v>187</v>
      </c>
      <c r="D5" s="724"/>
      <c r="E5" s="725" t="s">
        <v>188</v>
      </c>
      <c r="F5" s="726"/>
      <c r="G5" s="296"/>
      <c r="H5" s="336"/>
    </row>
    <row r="6" spans="1:8" ht="12.75" thickBot="1">
      <c r="A6" s="291"/>
      <c r="B6" s="295"/>
      <c r="C6" s="621" t="s">
        <v>181</v>
      </c>
      <c r="D6" s="275" t="s">
        <v>182</v>
      </c>
      <c r="E6" s="621" t="s">
        <v>183</v>
      </c>
      <c r="F6" s="275" t="s">
        <v>184</v>
      </c>
      <c r="G6" s="295"/>
      <c r="H6" s="336"/>
    </row>
    <row r="7" spans="1:8" ht="12.75">
      <c r="A7" s="291"/>
      <c r="B7" s="467" t="s">
        <v>314</v>
      </c>
      <c r="C7" s="611">
        <f>+Conso!B3</f>
        <v>0</v>
      </c>
      <c r="D7" s="612">
        <f>Conso!B25</f>
        <v>0</v>
      </c>
      <c r="E7" s="611">
        <f>+Conso!B47</f>
        <v>0</v>
      </c>
      <c r="F7" s="612">
        <f>+Conso!B69</f>
        <v>0</v>
      </c>
      <c r="G7" s="468" t="s">
        <v>315</v>
      </c>
      <c r="H7" s="336"/>
    </row>
    <row r="8" spans="1:8" ht="12.75">
      <c r="A8" s="291"/>
      <c r="B8" s="469" t="s">
        <v>316</v>
      </c>
      <c r="C8" s="611">
        <f>+Conso!B4</f>
        <v>0</v>
      </c>
      <c r="D8" s="612">
        <f>Conso!B26</f>
        <v>0</v>
      </c>
      <c r="E8" s="611">
        <f>+Conso!B48</f>
        <v>0</v>
      </c>
      <c r="F8" s="612">
        <f>+Conso!B70</f>
        <v>0</v>
      </c>
      <c r="G8" s="470" t="s">
        <v>317</v>
      </c>
      <c r="H8" s="336"/>
    </row>
    <row r="9" spans="1:8" ht="28.5" customHeight="1" thickBot="1">
      <c r="A9" s="291"/>
      <c r="B9" s="576" t="s">
        <v>318</v>
      </c>
      <c r="C9" s="611">
        <f>+Conso!B5</f>
        <v>0</v>
      </c>
      <c r="D9" s="612">
        <f>Conso!B27</f>
        <v>0</v>
      </c>
      <c r="E9" s="611">
        <f>+Conso!B49</f>
        <v>0</v>
      </c>
      <c r="F9" s="612">
        <f>+Conso!B71</f>
        <v>0</v>
      </c>
      <c r="G9" s="471" t="s">
        <v>319</v>
      </c>
      <c r="H9" s="336"/>
    </row>
    <row r="10" spans="1:8" ht="12.75" thickBot="1">
      <c r="A10" s="291"/>
      <c r="B10" s="297" t="s">
        <v>102</v>
      </c>
      <c r="C10" s="617">
        <f>SUM(C7:C9)</f>
        <v>0</v>
      </c>
      <c r="D10" s="618">
        <f>SUM(D7:D9)</f>
        <v>0</v>
      </c>
      <c r="E10" s="617">
        <f>SUM(E7:E9)</f>
        <v>0</v>
      </c>
      <c r="F10" s="618">
        <f>SUM(F7:F9)</f>
        <v>0</v>
      </c>
      <c r="G10" s="300" t="s">
        <v>103</v>
      </c>
      <c r="H10" s="336"/>
    </row>
    <row r="11" spans="1:8" ht="13.5" thickBot="1">
      <c r="A11" s="291"/>
      <c r="B11" s="301" t="s">
        <v>140</v>
      </c>
      <c r="C11" s="619">
        <f>IF(E10-C10&lt;0,0,E10-C10)</f>
        <v>0</v>
      </c>
      <c r="D11" s="620">
        <f>IF(F10-D10&lt;0,0,F10-D10)</f>
        <v>0</v>
      </c>
      <c r="E11" s="619">
        <f>IF(E10-C10&gt;0,0,C10-E10)</f>
        <v>0</v>
      </c>
      <c r="F11" s="620">
        <f>IF(F10-D10&gt;0,0,D10-F10)</f>
        <v>0</v>
      </c>
      <c r="G11" s="304" t="s">
        <v>141</v>
      </c>
      <c r="H11" s="336"/>
    </row>
    <row r="12" spans="1:8" ht="12.75" thickBot="1">
      <c r="A12" s="291"/>
      <c r="B12" s="297" t="s">
        <v>189</v>
      </c>
      <c r="C12" s="617">
        <f>SUM(C10:C11)</f>
        <v>0</v>
      </c>
      <c r="D12" s="618">
        <f>SUM(D10:D11)</f>
        <v>0</v>
      </c>
      <c r="E12" s="617">
        <f>SUM(E10:E11)</f>
        <v>0</v>
      </c>
      <c r="F12" s="618">
        <f>SUM(F10:F11)</f>
        <v>0</v>
      </c>
      <c r="G12" s="300" t="s">
        <v>189</v>
      </c>
      <c r="H12" s="336"/>
    </row>
    <row r="13" spans="1:8" ht="12">
      <c r="A13" s="291"/>
      <c r="B13" s="295"/>
      <c r="C13" s="206"/>
      <c r="D13" s="206"/>
      <c r="E13" s="206"/>
      <c r="F13" s="206"/>
      <c r="G13" s="295"/>
      <c r="H13" s="336"/>
    </row>
    <row r="14" spans="1:8" ht="12">
      <c r="A14" s="291"/>
      <c r="B14" s="295"/>
      <c r="C14" s="206"/>
      <c r="D14" s="206"/>
      <c r="E14" s="206"/>
      <c r="F14" s="206"/>
      <c r="G14" s="295"/>
      <c r="H14" s="336"/>
    </row>
    <row r="15" spans="1:8" ht="12.75">
      <c r="A15" s="291"/>
      <c r="B15" s="305" t="s">
        <v>329</v>
      </c>
      <c r="C15" s="306"/>
      <c r="D15" s="306"/>
      <c r="E15" s="306"/>
      <c r="F15" s="306"/>
      <c r="G15" s="305"/>
      <c r="H15" s="336"/>
    </row>
    <row r="16" spans="1:8" ht="13.5" thickBot="1">
      <c r="A16" s="291"/>
      <c r="B16" s="305"/>
      <c r="C16" s="306"/>
      <c r="D16" s="306"/>
      <c r="E16" s="306"/>
      <c r="F16" s="306"/>
      <c r="G16" s="305"/>
      <c r="H16" s="336"/>
    </row>
    <row r="17" spans="1:8" s="75" customFormat="1" ht="12.75" thickBot="1">
      <c r="A17" s="293"/>
      <c r="B17" s="307"/>
      <c r="C17" s="308" t="s">
        <v>190</v>
      </c>
      <c r="D17" s="309" t="s">
        <v>191</v>
      </c>
      <c r="E17" s="308" t="s">
        <v>190</v>
      </c>
      <c r="F17" s="309" t="s">
        <v>191</v>
      </c>
      <c r="G17" s="307"/>
      <c r="H17" s="338"/>
    </row>
    <row r="18" spans="1:13" s="76" customFormat="1" ht="13.5" thickBot="1">
      <c r="A18" s="294"/>
      <c r="B18" s="310" t="s">
        <v>192</v>
      </c>
      <c r="C18" s="619">
        <f>C11</f>
        <v>0</v>
      </c>
      <c r="D18" s="620">
        <f>D11</f>
        <v>0</v>
      </c>
      <c r="E18" s="619">
        <f>E11</f>
        <v>0</v>
      </c>
      <c r="F18" s="620">
        <f>F11</f>
        <v>0</v>
      </c>
      <c r="G18" s="313" t="s">
        <v>193</v>
      </c>
      <c r="H18" s="336"/>
      <c r="J18" s="74"/>
      <c r="M18" s="74"/>
    </row>
    <row r="19" spans="1:8" ht="12">
      <c r="A19" s="291"/>
      <c r="B19" s="474" t="s">
        <v>43</v>
      </c>
      <c r="C19" s="609">
        <f>+Conso!B15</f>
        <v>0</v>
      </c>
      <c r="D19" s="610">
        <f>Conso!B37</f>
        <v>0</v>
      </c>
      <c r="E19" s="609">
        <f>+Conso!B59</f>
        <v>0</v>
      </c>
      <c r="F19" s="610">
        <f>+Conso!B81</f>
        <v>0</v>
      </c>
      <c r="G19" s="317" t="s">
        <v>104</v>
      </c>
      <c r="H19" s="336"/>
    </row>
    <row r="20" spans="1:8" ht="25.5" customHeight="1">
      <c r="A20" s="291"/>
      <c r="B20" s="475" t="s">
        <v>105</v>
      </c>
      <c r="C20" s="611">
        <f>+Conso!B16</f>
        <v>0</v>
      </c>
      <c r="D20" s="612">
        <f>Conso!B38</f>
        <v>0</v>
      </c>
      <c r="E20" s="611">
        <f>+Conso!B60</f>
        <v>0</v>
      </c>
      <c r="F20" s="612">
        <f>+Conso!B82</f>
        <v>0</v>
      </c>
      <c r="G20" s="321" t="s">
        <v>205</v>
      </c>
      <c r="H20" s="336"/>
    </row>
    <row r="21" spans="1:8" ht="12">
      <c r="A21" s="291"/>
      <c r="B21" s="476" t="s">
        <v>195</v>
      </c>
      <c r="C21" s="611">
        <f>+Conso!B17</f>
        <v>0</v>
      </c>
      <c r="D21" s="612">
        <f>Conso!B39</f>
        <v>0</v>
      </c>
      <c r="E21" s="611">
        <f>+Conso!B61</f>
        <v>0</v>
      </c>
      <c r="F21" s="612">
        <f>+Conso!B83</f>
        <v>0</v>
      </c>
      <c r="G21" s="321" t="s">
        <v>206</v>
      </c>
      <c r="H21" s="336"/>
    </row>
    <row r="22" spans="1:8" ht="12.75" customHeight="1">
      <c r="A22" s="291"/>
      <c r="B22" s="476"/>
      <c r="C22" s="611"/>
      <c r="D22" s="612"/>
      <c r="E22" s="611">
        <f>+Conso!B62</f>
        <v>0</v>
      </c>
      <c r="F22" s="612">
        <f>+Conso!B84</f>
        <v>0</v>
      </c>
      <c r="G22" s="324" t="s">
        <v>194</v>
      </c>
      <c r="H22" s="336"/>
    </row>
    <row r="23" spans="1:8" ht="12.75" thickBot="1">
      <c r="A23" s="291"/>
      <c r="B23" s="325" t="s">
        <v>106</v>
      </c>
      <c r="C23" s="613">
        <f>SUM(C18:C22)</f>
        <v>0</v>
      </c>
      <c r="D23" s="614">
        <f>SUM(D18:D22)</f>
        <v>0</v>
      </c>
      <c r="E23" s="613">
        <f>SUM(E18:E22)</f>
        <v>0</v>
      </c>
      <c r="F23" s="614">
        <f>SUM(F18:F22)</f>
        <v>0</v>
      </c>
      <c r="G23" s="328" t="s">
        <v>107</v>
      </c>
      <c r="H23" s="336"/>
    </row>
    <row r="24" spans="1:8" ht="13.5" thickBot="1">
      <c r="A24" s="291"/>
      <c r="B24" s="310" t="s">
        <v>115</v>
      </c>
      <c r="C24" s="615">
        <f>IF(C23&lt;E23,0,-(E23-C23))</f>
        <v>0</v>
      </c>
      <c r="D24" s="616">
        <f>IF(D23&lt;F23,0,-(F23-D23))</f>
        <v>0</v>
      </c>
      <c r="E24" s="615">
        <f>IF(E23&lt;C23,0,-(C23-E23))</f>
        <v>0</v>
      </c>
      <c r="F24" s="616">
        <f>IF(F23&lt;D23,0,-(D23-F23))</f>
        <v>0</v>
      </c>
      <c r="G24" s="313" t="s">
        <v>116</v>
      </c>
      <c r="H24" s="336"/>
    </row>
    <row r="25" spans="1:8" s="39" customFormat="1" ht="13.5" thickBot="1">
      <c r="A25" s="113"/>
      <c r="B25" s="472" t="s">
        <v>209</v>
      </c>
      <c r="C25" s="485">
        <f>IF(E10=0,0,C24/E10)</f>
        <v>0</v>
      </c>
      <c r="D25" s="486">
        <f>IF(F10=0,0,D24/F10)</f>
        <v>0</v>
      </c>
      <c r="E25" s="485">
        <f>IF(E10=0,0,E24/E10)</f>
        <v>0</v>
      </c>
      <c r="F25" s="486">
        <f>IF(F10=0,0,F24/F10)</f>
        <v>0</v>
      </c>
      <c r="G25" s="473" t="s">
        <v>210</v>
      </c>
      <c r="H25" s="339"/>
    </row>
    <row r="26" spans="1:13" s="77" customFormat="1" ht="12.75" thickBot="1">
      <c r="A26" s="333"/>
      <c r="B26" s="334"/>
      <c r="C26" s="335"/>
      <c r="D26" s="335"/>
      <c r="E26" s="335"/>
      <c r="F26" s="335"/>
      <c r="G26" s="334"/>
      <c r="H26" s="340"/>
      <c r="J26" s="74"/>
      <c r="M26" s="74"/>
    </row>
    <row r="27" spans="2:9" ht="9.75">
      <c r="B27" s="78"/>
      <c r="H27" s="341"/>
      <c r="I27" s="76"/>
    </row>
    <row r="28" spans="2:8" ht="9.75">
      <c r="B28" s="78"/>
      <c r="H28" s="79"/>
    </row>
    <row r="29" spans="2:8" s="73" customFormat="1" ht="9.75">
      <c r="B29" s="74"/>
      <c r="C29" s="3"/>
      <c r="D29" s="3"/>
      <c r="E29" s="3"/>
      <c r="F29" s="3"/>
      <c r="G29" s="74"/>
      <c r="H29" s="80"/>
    </row>
    <row r="30" ht="9.75">
      <c r="H30" s="79"/>
    </row>
    <row r="32" ht="9.75">
      <c r="H32" s="79"/>
    </row>
    <row r="33" ht="9.75">
      <c r="H33" s="79"/>
    </row>
  </sheetData>
  <sheetProtection password="8694" sheet="1" objects="1" scenarios="1"/>
  <mergeCells count="4">
    <mergeCell ref="B4:G4"/>
    <mergeCell ref="C5:D5"/>
    <mergeCell ref="E5:F5"/>
    <mergeCell ref="B2:G2"/>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Feuil11"/>
  <dimension ref="B2:M42"/>
  <sheetViews>
    <sheetView zoomScalePageLayoutView="0" workbookViewId="0" topLeftCell="A1">
      <selection activeCell="A1" sqref="A1"/>
    </sheetView>
  </sheetViews>
  <sheetFormatPr defaultColWidth="9.140625" defaultRowHeight="15"/>
  <cols>
    <col min="1" max="1" width="2.7109375" style="15" customWidth="1"/>
    <col min="2" max="2" width="9.140625" style="15" customWidth="1"/>
    <col min="3" max="3" width="50.140625" style="15" bestFit="1" customWidth="1"/>
    <col min="4" max="11" width="9.140625" style="72" customWidth="1"/>
    <col min="12" max="16384" width="9.140625" style="15" customWidth="1"/>
  </cols>
  <sheetData>
    <row r="2" spans="2:13" ht="38.25" customHeight="1">
      <c r="B2" s="728" t="s">
        <v>113</v>
      </c>
      <c r="C2" s="728"/>
      <c r="D2" s="728"/>
      <c r="E2" s="728"/>
      <c r="F2" s="728"/>
      <c r="G2" s="728"/>
      <c r="H2" s="728"/>
      <c r="I2" s="728"/>
      <c r="J2" s="728"/>
      <c r="K2" s="728"/>
      <c r="L2" s="728"/>
      <c r="M2" s="728"/>
    </row>
    <row r="3" spans="3:11" ht="13.5" customHeight="1">
      <c r="C3" s="82"/>
      <c r="D3" s="83"/>
      <c r="E3" s="83"/>
      <c r="F3" s="83"/>
      <c r="G3" s="83"/>
      <c r="H3" s="83"/>
      <c r="I3" s="83"/>
      <c r="J3" s="83"/>
      <c r="K3" s="83"/>
    </row>
    <row r="4" spans="3:11" ht="13.5" customHeight="1">
      <c r="C4" s="82"/>
      <c r="D4" s="83"/>
      <c r="E4" s="83"/>
      <c r="F4" s="83"/>
      <c r="G4" s="83"/>
      <c r="H4" s="83"/>
      <c r="I4" s="83"/>
      <c r="J4" s="83"/>
      <c r="K4" s="83"/>
    </row>
    <row r="5" spans="2:11" ht="13.5" customHeight="1" thickBot="1">
      <c r="B5" s="601" t="s">
        <v>330</v>
      </c>
      <c r="C5" s="82"/>
      <c r="D5" s="83"/>
      <c r="E5" s="83"/>
      <c r="F5" s="83"/>
      <c r="G5" s="83"/>
      <c r="H5" s="83"/>
      <c r="I5" s="83"/>
      <c r="J5" s="83"/>
      <c r="K5" s="83"/>
    </row>
    <row r="6" spans="2:13" ht="44.25" customHeight="1">
      <c r="B6" s="733" t="s">
        <v>99</v>
      </c>
      <c r="C6" s="736" t="s">
        <v>100</v>
      </c>
      <c r="D6" s="739" t="s">
        <v>362</v>
      </c>
      <c r="E6" s="739" t="s">
        <v>101</v>
      </c>
      <c r="F6" s="742" t="s">
        <v>363</v>
      </c>
      <c r="G6" s="743"/>
      <c r="H6" s="743"/>
      <c r="I6" s="743"/>
      <c r="J6" s="743"/>
      <c r="K6" s="744"/>
      <c r="L6" s="729" t="s">
        <v>364</v>
      </c>
      <c r="M6" s="730"/>
    </row>
    <row r="7" spans="2:13" ht="77.25" customHeight="1">
      <c r="B7" s="734"/>
      <c r="C7" s="737"/>
      <c r="D7" s="740"/>
      <c r="E7" s="740"/>
      <c r="F7" s="745" t="s">
        <v>117</v>
      </c>
      <c r="G7" s="746"/>
      <c r="H7" s="745" t="s">
        <v>144</v>
      </c>
      <c r="I7" s="746"/>
      <c r="J7" s="745" t="s">
        <v>145</v>
      </c>
      <c r="K7" s="746"/>
      <c r="L7" s="731"/>
      <c r="M7" s="732"/>
    </row>
    <row r="8" spans="2:13" s="84" customFormat="1" ht="32.25" customHeight="1" thickBot="1">
      <c r="B8" s="735"/>
      <c r="C8" s="738"/>
      <c r="D8" s="741"/>
      <c r="E8" s="741"/>
      <c r="F8" s="602" t="s">
        <v>243</v>
      </c>
      <c r="G8" s="487" t="s">
        <v>92</v>
      </c>
      <c r="H8" s="602" t="s">
        <v>243</v>
      </c>
      <c r="I8" s="487" t="s">
        <v>92</v>
      </c>
      <c r="J8" s="602" t="s">
        <v>243</v>
      </c>
      <c r="K8" s="487" t="s">
        <v>92</v>
      </c>
      <c r="L8" s="602" t="s">
        <v>243</v>
      </c>
      <c r="M8" s="488" t="s">
        <v>92</v>
      </c>
    </row>
    <row r="9" spans="2:13" ht="12.75" customHeight="1">
      <c r="B9" s="489"/>
      <c r="C9" s="490"/>
      <c r="D9" s="490"/>
      <c r="E9" s="490"/>
      <c r="F9" s="603">
        <f aca="true" t="shared" si="0" ref="F9:F36">IF($D9=0,0,G9/$D9)</f>
        <v>0</v>
      </c>
      <c r="G9" s="490"/>
      <c r="H9" s="603">
        <f aca="true" t="shared" si="1" ref="H9:H36">IF($D9=0,0,I9/$D9)</f>
        <v>0</v>
      </c>
      <c r="I9" s="490"/>
      <c r="J9" s="603">
        <f aca="true" t="shared" si="2" ref="J9:J36">IF($D9=0,0,K9/$D9)</f>
        <v>0</v>
      </c>
      <c r="K9" s="490"/>
      <c r="L9" s="603">
        <f aca="true" t="shared" si="3" ref="L9:L36">IF($D9=0,0,M9/$D9)</f>
        <v>0</v>
      </c>
      <c r="M9" s="491"/>
    </row>
    <row r="10" spans="2:13" ht="12.75" customHeight="1">
      <c r="B10" s="492"/>
      <c r="C10" s="493"/>
      <c r="D10" s="493"/>
      <c r="E10" s="493"/>
      <c r="F10" s="604">
        <f t="shared" si="0"/>
        <v>0</v>
      </c>
      <c r="G10" s="493"/>
      <c r="H10" s="604">
        <f t="shared" si="1"/>
        <v>0</v>
      </c>
      <c r="I10" s="493"/>
      <c r="J10" s="604">
        <f t="shared" si="2"/>
        <v>0</v>
      </c>
      <c r="K10" s="493"/>
      <c r="L10" s="604">
        <f t="shared" si="3"/>
        <v>0</v>
      </c>
      <c r="M10" s="494"/>
    </row>
    <row r="11" spans="2:13" ht="12.75" customHeight="1">
      <c r="B11" s="492"/>
      <c r="C11" s="493"/>
      <c r="D11" s="493"/>
      <c r="E11" s="493"/>
      <c r="F11" s="604">
        <f t="shared" si="0"/>
        <v>0</v>
      </c>
      <c r="G11" s="493"/>
      <c r="H11" s="604">
        <f t="shared" si="1"/>
        <v>0</v>
      </c>
      <c r="I11" s="493"/>
      <c r="J11" s="604">
        <f t="shared" si="2"/>
        <v>0</v>
      </c>
      <c r="K11" s="493"/>
      <c r="L11" s="604">
        <f t="shared" si="3"/>
        <v>0</v>
      </c>
      <c r="M11" s="494"/>
    </row>
    <row r="12" spans="2:13" ht="12.75" customHeight="1">
      <c r="B12" s="492"/>
      <c r="C12" s="493"/>
      <c r="D12" s="493"/>
      <c r="E12" s="493"/>
      <c r="F12" s="604">
        <f t="shared" si="0"/>
        <v>0</v>
      </c>
      <c r="G12" s="493"/>
      <c r="H12" s="604">
        <f t="shared" si="1"/>
        <v>0</v>
      </c>
      <c r="I12" s="493"/>
      <c r="J12" s="604">
        <f t="shared" si="2"/>
        <v>0</v>
      </c>
      <c r="K12" s="493"/>
      <c r="L12" s="604">
        <f t="shared" si="3"/>
        <v>0</v>
      </c>
      <c r="M12" s="494"/>
    </row>
    <row r="13" spans="2:13" ht="12.75" customHeight="1">
      <c r="B13" s="492"/>
      <c r="C13" s="493"/>
      <c r="D13" s="493"/>
      <c r="E13" s="493"/>
      <c r="F13" s="604">
        <f t="shared" si="0"/>
        <v>0</v>
      </c>
      <c r="G13" s="493"/>
      <c r="H13" s="604">
        <f t="shared" si="1"/>
        <v>0</v>
      </c>
      <c r="I13" s="493"/>
      <c r="J13" s="604">
        <f t="shared" si="2"/>
        <v>0</v>
      </c>
      <c r="K13" s="493"/>
      <c r="L13" s="604">
        <f t="shared" si="3"/>
        <v>0</v>
      </c>
      <c r="M13" s="494"/>
    </row>
    <row r="14" spans="2:13" ht="12.75" customHeight="1">
      <c r="B14" s="492"/>
      <c r="C14" s="493"/>
      <c r="D14" s="493"/>
      <c r="E14" s="493"/>
      <c r="F14" s="604">
        <f t="shared" si="0"/>
        <v>0</v>
      </c>
      <c r="G14" s="493"/>
      <c r="H14" s="604">
        <f t="shared" si="1"/>
        <v>0</v>
      </c>
      <c r="I14" s="493"/>
      <c r="J14" s="604">
        <f t="shared" si="2"/>
        <v>0</v>
      </c>
      <c r="K14" s="493"/>
      <c r="L14" s="604">
        <f t="shared" si="3"/>
        <v>0</v>
      </c>
      <c r="M14" s="494"/>
    </row>
    <row r="15" spans="2:13" ht="12.75" customHeight="1">
      <c r="B15" s="492"/>
      <c r="C15" s="493"/>
      <c r="D15" s="493"/>
      <c r="E15" s="493"/>
      <c r="F15" s="604">
        <f t="shared" si="0"/>
        <v>0</v>
      </c>
      <c r="G15" s="493"/>
      <c r="H15" s="604">
        <f t="shared" si="1"/>
        <v>0</v>
      </c>
      <c r="I15" s="493"/>
      <c r="J15" s="604">
        <f t="shared" si="2"/>
        <v>0</v>
      </c>
      <c r="K15" s="493"/>
      <c r="L15" s="604">
        <f t="shared" si="3"/>
        <v>0</v>
      </c>
      <c r="M15" s="494"/>
    </row>
    <row r="16" spans="2:13" ht="12.75" customHeight="1">
      <c r="B16" s="492"/>
      <c r="C16" s="493"/>
      <c r="D16" s="493"/>
      <c r="E16" s="493"/>
      <c r="F16" s="604">
        <f t="shared" si="0"/>
        <v>0</v>
      </c>
      <c r="G16" s="493"/>
      <c r="H16" s="604">
        <f t="shared" si="1"/>
        <v>0</v>
      </c>
      <c r="I16" s="493"/>
      <c r="J16" s="604">
        <f t="shared" si="2"/>
        <v>0</v>
      </c>
      <c r="K16" s="493"/>
      <c r="L16" s="604">
        <f t="shared" si="3"/>
        <v>0</v>
      </c>
      <c r="M16" s="494"/>
    </row>
    <row r="17" spans="2:13" ht="12.75" customHeight="1">
      <c r="B17" s="492"/>
      <c r="C17" s="493"/>
      <c r="D17" s="493"/>
      <c r="E17" s="493"/>
      <c r="F17" s="604">
        <f t="shared" si="0"/>
        <v>0</v>
      </c>
      <c r="G17" s="493"/>
      <c r="H17" s="604">
        <f t="shared" si="1"/>
        <v>0</v>
      </c>
      <c r="I17" s="493"/>
      <c r="J17" s="604">
        <f t="shared" si="2"/>
        <v>0</v>
      </c>
      <c r="K17" s="493"/>
      <c r="L17" s="604">
        <f t="shared" si="3"/>
        <v>0</v>
      </c>
      <c r="M17" s="494"/>
    </row>
    <row r="18" spans="2:13" ht="12.75" customHeight="1">
      <c r="B18" s="492"/>
      <c r="C18" s="493"/>
      <c r="D18" s="493"/>
      <c r="E18" s="493"/>
      <c r="F18" s="604">
        <f t="shared" si="0"/>
        <v>0</v>
      </c>
      <c r="G18" s="493"/>
      <c r="H18" s="604">
        <f t="shared" si="1"/>
        <v>0</v>
      </c>
      <c r="I18" s="493"/>
      <c r="J18" s="604">
        <f t="shared" si="2"/>
        <v>0</v>
      </c>
      <c r="K18" s="493"/>
      <c r="L18" s="604">
        <f t="shared" si="3"/>
        <v>0</v>
      </c>
      <c r="M18" s="494"/>
    </row>
    <row r="19" spans="2:13" ht="12.75" customHeight="1">
      <c r="B19" s="492"/>
      <c r="C19" s="493"/>
      <c r="D19" s="493"/>
      <c r="E19" s="493"/>
      <c r="F19" s="604">
        <f t="shared" si="0"/>
        <v>0</v>
      </c>
      <c r="G19" s="493"/>
      <c r="H19" s="604">
        <f t="shared" si="1"/>
        <v>0</v>
      </c>
      <c r="I19" s="493"/>
      <c r="J19" s="604">
        <f t="shared" si="2"/>
        <v>0</v>
      </c>
      <c r="K19" s="493"/>
      <c r="L19" s="604">
        <f t="shared" si="3"/>
        <v>0</v>
      </c>
      <c r="M19" s="494"/>
    </row>
    <row r="20" spans="2:13" ht="12.75" customHeight="1">
      <c r="B20" s="492"/>
      <c r="C20" s="493"/>
      <c r="D20" s="493"/>
      <c r="E20" s="493"/>
      <c r="F20" s="604">
        <f t="shared" si="0"/>
        <v>0</v>
      </c>
      <c r="G20" s="493"/>
      <c r="H20" s="604">
        <f t="shared" si="1"/>
        <v>0</v>
      </c>
      <c r="I20" s="493"/>
      <c r="J20" s="604">
        <f t="shared" si="2"/>
        <v>0</v>
      </c>
      <c r="K20" s="493"/>
      <c r="L20" s="604">
        <f t="shared" si="3"/>
        <v>0</v>
      </c>
      <c r="M20" s="494"/>
    </row>
    <row r="21" spans="2:13" ht="12.75" customHeight="1">
      <c r="B21" s="492"/>
      <c r="C21" s="493"/>
      <c r="D21" s="493"/>
      <c r="E21" s="493"/>
      <c r="F21" s="604">
        <f t="shared" si="0"/>
        <v>0</v>
      </c>
      <c r="G21" s="493"/>
      <c r="H21" s="604">
        <f t="shared" si="1"/>
        <v>0</v>
      </c>
      <c r="I21" s="493"/>
      <c r="J21" s="604">
        <f t="shared" si="2"/>
        <v>0</v>
      </c>
      <c r="K21" s="493"/>
      <c r="L21" s="604">
        <f t="shared" si="3"/>
        <v>0</v>
      </c>
      <c r="M21" s="494"/>
    </row>
    <row r="22" spans="2:13" ht="12.75" customHeight="1">
      <c r="B22" s="492"/>
      <c r="C22" s="493"/>
      <c r="D22" s="493"/>
      <c r="E22" s="493"/>
      <c r="F22" s="604">
        <f t="shared" si="0"/>
        <v>0</v>
      </c>
      <c r="G22" s="493"/>
      <c r="H22" s="604">
        <f t="shared" si="1"/>
        <v>0</v>
      </c>
      <c r="I22" s="493"/>
      <c r="J22" s="604">
        <f t="shared" si="2"/>
        <v>0</v>
      </c>
      <c r="K22" s="493"/>
      <c r="L22" s="604">
        <f t="shared" si="3"/>
        <v>0</v>
      </c>
      <c r="M22" s="494"/>
    </row>
    <row r="23" spans="2:13" ht="12.75" customHeight="1">
      <c r="B23" s="492"/>
      <c r="C23" s="493"/>
      <c r="D23" s="493"/>
      <c r="E23" s="493"/>
      <c r="F23" s="604">
        <f t="shared" si="0"/>
        <v>0</v>
      </c>
      <c r="G23" s="493"/>
      <c r="H23" s="604">
        <f t="shared" si="1"/>
        <v>0</v>
      </c>
      <c r="I23" s="493"/>
      <c r="J23" s="604">
        <f t="shared" si="2"/>
        <v>0</v>
      </c>
      <c r="K23" s="493"/>
      <c r="L23" s="604">
        <f t="shared" si="3"/>
        <v>0</v>
      </c>
      <c r="M23" s="494"/>
    </row>
    <row r="24" spans="2:13" ht="12.75" customHeight="1">
      <c r="B24" s="492"/>
      <c r="C24" s="493"/>
      <c r="D24" s="493"/>
      <c r="E24" s="493"/>
      <c r="F24" s="604">
        <f t="shared" si="0"/>
        <v>0</v>
      </c>
      <c r="G24" s="493"/>
      <c r="H24" s="604">
        <f t="shared" si="1"/>
        <v>0</v>
      </c>
      <c r="I24" s="493"/>
      <c r="J24" s="604">
        <f t="shared" si="2"/>
        <v>0</v>
      </c>
      <c r="K24" s="493"/>
      <c r="L24" s="604">
        <f t="shared" si="3"/>
        <v>0</v>
      </c>
      <c r="M24" s="494"/>
    </row>
    <row r="25" spans="2:13" ht="12.75" customHeight="1">
      <c r="B25" s="492"/>
      <c r="C25" s="493"/>
      <c r="D25" s="493"/>
      <c r="E25" s="493"/>
      <c r="F25" s="604">
        <f t="shared" si="0"/>
        <v>0</v>
      </c>
      <c r="G25" s="493"/>
      <c r="H25" s="604">
        <f t="shared" si="1"/>
        <v>0</v>
      </c>
      <c r="I25" s="493"/>
      <c r="J25" s="604">
        <f t="shared" si="2"/>
        <v>0</v>
      </c>
      <c r="K25" s="493"/>
      <c r="L25" s="604">
        <f t="shared" si="3"/>
        <v>0</v>
      </c>
      <c r="M25" s="494"/>
    </row>
    <row r="26" spans="2:13" ht="12.75" customHeight="1">
      <c r="B26" s="492"/>
      <c r="C26" s="493"/>
      <c r="D26" s="493"/>
      <c r="E26" s="493"/>
      <c r="F26" s="604">
        <f t="shared" si="0"/>
        <v>0</v>
      </c>
      <c r="G26" s="493"/>
      <c r="H26" s="604">
        <f t="shared" si="1"/>
        <v>0</v>
      </c>
      <c r="I26" s="493"/>
      <c r="J26" s="604">
        <f t="shared" si="2"/>
        <v>0</v>
      </c>
      <c r="K26" s="493"/>
      <c r="L26" s="604">
        <f t="shared" si="3"/>
        <v>0</v>
      </c>
      <c r="M26" s="494"/>
    </row>
    <row r="27" spans="2:13" ht="12.75" customHeight="1">
      <c r="B27" s="492"/>
      <c r="C27" s="493"/>
      <c r="D27" s="493"/>
      <c r="E27" s="493"/>
      <c r="F27" s="604">
        <f t="shared" si="0"/>
        <v>0</v>
      </c>
      <c r="G27" s="493"/>
      <c r="H27" s="604">
        <f t="shared" si="1"/>
        <v>0</v>
      </c>
      <c r="I27" s="493"/>
      <c r="J27" s="604">
        <f t="shared" si="2"/>
        <v>0</v>
      </c>
      <c r="K27" s="493"/>
      <c r="L27" s="604">
        <f t="shared" si="3"/>
        <v>0</v>
      </c>
      <c r="M27" s="494"/>
    </row>
    <row r="28" spans="2:13" ht="12.75" customHeight="1">
      <c r="B28" s="492"/>
      <c r="C28" s="493"/>
      <c r="D28" s="493"/>
      <c r="E28" s="493"/>
      <c r="F28" s="604">
        <f t="shared" si="0"/>
        <v>0</v>
      </c>
      <c r="G28" s="493"/>
      <c r="H28" s="604">
        <f t="shared" si="1"/>
        <v>0</v>
      </c>
      <c r="I28" s="493"/>
      <c r="J28" s="604">
        <f t="shared" si="2"/>
        <v>0</v>
      </c>
      <c r="K28" s="493"/>
      <c r="L28" s="604">
        <f t="shared" si="3"/>
        <v>0</v>
      </c>
      <c r="M28" s="494"/>
    </row>
    <row r="29" spans="2:13" ht="13.5" customHeight="1">
      <c r="B29" s="492"/>
      <c r="C29" s="493"/>
      <c r="D29" s="493"/>
      <c r="E29" s="493"/>
      <c r="F29" s="604">
        <f t="shared" si="0"/>
        <v>0</v>
      </c>
      <c r="G29" s="493"/>
      <c r="H29" s="604">
        <f t="shared" si="1"/>
        <v>0</v>
      </c>
      <c r="I29" s="493"/>
      <c r="J29" s="604">
        <f t="shared" si="2"/>
        <v>0</v>
      </c>
      <c r="K29" s="493"/>
      <c r="L29" s="604">
        <f t="shared" si="3"/>
        <v>0</v>
      </c>
      <c r="M29" s="494"/>
    </row>
    <row r="30" spans="2:13" ht="13.5" customHeight="1">
      <c r="B30" s="492"/>
      <c r="C30" s="493"/>
      <c r="D30" s="493"/>
      <c r="E30" s="493"/>
      <c r="F30" s="604">
        <f t="shared" si="0"/>
        <v>0</v>
      </c>
      <c r="G30" s="493"/>
      <c r="H30" s="604">
        <f t="shared" si="1"/>
        <v>0</v>
      </c>
      <c r="I30" s="493"/>
      <c r="J30" s="604">
        <f t="shared" si="2"/>
        <v>0</v>
      </c>
      <c r="K30" s="493"/>
      <c r="L30" s="604">
        <f t="shared" si="3"/>
        <v>0</v>
      </c>
      <c r="M30" s="494"/>
    </row>
    <row r="31" spans="2:13" s="36" customFormat="1" ht="12">
      <c r="B31" s="492"/>
      <c r="C31" s="493"/>
      <c r="D31" s="493"/>
      <c r="E31" s="493"/>
      <c r="F31" s="604">
        <f t="shared" si="0"/>
        <v>0</v>
      </c>
      <c r="G31" s="493"/>
      <c r="H31" s="604">
        <f t="shared" si="1"/>
        <v>0</v>
      </c>
      <c r="I31" s="493"/>
      <c r="J31" s="604">
        <f t="shared" si="2"/>
        <v>0</v>
      </c>
      <c r="K31" s="493"/>
      <c r="L31" s="604">
        <f t="shared" si="3"/>
        <v>0</v>
      </c>
      <c r="M31" s="494"/>
    </row>
    <row r="32" spans="2:13" ht="12">
      <c r="B32" s="492"/>
      <c r="C32" s="493"/>
      <c r="D32" s="493"/>
      <c r="E32" s="493"/>
      <c r="F32" s="604">
        <f t="shared" si="0"/>
        <v>0</v>
      </c>
      <c r="G32" s="493"/>
      <c r="H32" s="604">
        <f t="shared" si="1"/>
        <v>0</v>
      </c>
      <c r="I32" s="493"/>
      <c r="J32" s="604">
        <f t="shared" si="2"/>
        <v>0</v>
      </c>
      <c r="K32" s="493"/>
      <c r="L32" s="604">
        <f t="shared" si="3"/>
        <v>0</v>
      </c>
      <c r="M32" s="494"/>
    </row>
    <row r="33" spans="2:13" ht="12">
      <c r="B33" s="492"/>
      <c r="C33" s="493"/>
      <c r="D33" s="493"/>
      <c r="E33" s="493"/>
      <c r="F33" s="604">
        <f t="shared" si="0"/>
        <v>0</v>
      </c>
      <c r="G33" s="493"/>
      <c r="H33" s="604">
        <f t="shared" si="1"/>
        <v>0</v>
      </c>
      <c r="I33" s="493"/>
      <c r="J33" s="604">
        <f t="shared" si="2"/>
        <v>0</v>
      </c>
      <c r="K33" s="493"/>
      <c r="L33" s="604">
        <f t="shared" si="3"/>
        <v>0</v>
      </c>
      <c r="M33" s="494"/>
    </row>
    <row r="34" spans="2:13" ht="12">
      <c r="B34" s="492"/>
      <c r="C34" s="493"/>
      <c r="D34" s="493"/>
      <c r="E34" s="493"/>
      <c r="F34" s="604">
        <f t="shared" si="0"/>
        <v>0</v>
      </c>
      <c r="G34" s="493"/>
      <c r="H34" s="604">
        <f t="shared" si="1"/>
        <v>0</v>
      </c>
      <c r="I34" s="493"/>
      <c r="J34" s="604">
        <f t="shared" si="2"/>
        <v>0</v>
      </c>
      <c r="K34" s="493"/>
      <c r="L34" s="604">
        <f t="shared" si="3"/>
        <v>0</v>
      </c>
      <c r="M34" s="494"/>
    </row>
    <row r="35" spans="2:13" ht="12.75" thickBot="1">
      <c r="B35" s="495"/>
      <c r="C35" s="496"/>
      <c r="D35" s="496"/>
      <c r="E35" s="496"/>
      <c r="F35" s="605">
        <f t="shared" si="0"/>
        <v>0</v>
      </c>
      <c r="G35" s="496"/>
      <c r="H35" s="605">
        <f t="shared" si="1"/>
        <v>0</v>
      </c>
      <c r="I35" s="496"/>
      <c r="J35" s="605">
        <f t="shared" si="2"/>
        <v>0</v>
      </c>
      <c r="K35" s="496"/>
      <c r="L35" s="605">
        <f t="shared" si="3"/>
        <v>0</v>
      </c>
      <c r="M35" s="497"/>
    </row>
    <row r="36" spans="2:13" ht="13.5" thickBot="1">
      <c r="B36" s="498" t="s">
        <v>0</v>
      </c>
      <c r="C36" s="81"/>
      <c r="D36" s="499">
        <f>SUM(D9:D35)</f>
        <v>0</v>
      </c>
      <c r="E36" s="81"/>
      <c r="F36" s="606">
        <f t="shared" si="0"/>
        <v>0</v>
      </c>
      <c r="G36" s="499">
        <f aca="true" t="shared" si="4" ref="G36:M36">SUM(G9:G35)</f>
        <v>0</v>
      </c>
      <c r="H36" s="606">
        <f t="shared" si="1"/>
        <v>0</v>
      </c>
      <c r="I36" s="499">
        <f t="shared" si="4"/>
        <v>0</v>
      </c>
      <c r="J36" s="606">
        <f t="shared" si="2"/>
        <v>0</v>
      </c>
      <c r="K36" s="499">
        <f t="shared" si="4"/>
        <v>0</v>
      </c>
      <c r="L36" s="606">
        <f t="shared" si="3"/>
        <v>0</v>
      </c>
      <c r="M36" s="500">
        <f t="shared" si="4"/>
        <v>0</v>
      </c>
    </row>
    <row r="37" spans="4:12" ht="12.75" thickBot="1">
      <c r="D37" s="15"/>
      <c r="E37" s="15"/>
      <c r="F37" s="607"/>
      <c r="G37" s="15"/>
      <c r="H37" s="607"/>
      <c r="I37" s="15"/>
      <c r="J37" s="607"/>
      <c r="K37" s="15"/>
      <c r="L37" s="607"/>
    </row>
    <row r="38" spans="2:13" ht="12">
      <c r="B38" s="489"/>
      <c r="C38" s="490" t="s">
        <v>202</v>
      </c>
      <c r="D38" s="490"/>
      <c r="E38" s="490"/>
      <c r="F38" s="603">
        <f>IF($D38=0,0,G38/$D38)</f>
        <v>0</v>
      </c>
      <c r="G38" s="490"/>
      <c r="H38" s="603">
        <f>IF($D38=0,0,I38/$D38)</f>
        <v>0</v>
      </c>
      <c r="I38" s="490"/>
      <c r="J38" s="603">
        <f>IF($D38=0,0,K38/$D38)</f>
        <v>0</v>
      </c>
      <c r="K38" s="490"/>
      <c r="L38" s="603">
        <f>IF($D38=0,0,M38/$D38)</f>
        <v>0</v>
      </c>
      <c r="M38" s="491"/>
    </row>
    <row r="39" spans="2:13" ht="12">
      <c r="B39" s="492"/>
      <c r="C39" s="501" t="s">
        <v>331</v>
      </c>
      <c r="D39" s="493"/>
      <c r="E39" s="493"/>
      <c r="F39" s="604">
        <f>IF($D39=0,0,G39/$D39)</f>
        <v>0</v>
      </c>
      <c r="G39" s="493"/>
      <c r="H39" s="604">
        <f>IF($D39=0,0,I39/$D39)</f>
        <v>0</v>
      </c>
      <c r="I39" s="493"/>
      <c r="J39" s="604">
        <f>IF($D39=0,0,K39/$D39)</f>
        <v>0</v>
      </c>
      <c r="K39" s="493"/>
      <c r="L39" s="604">
        <f>IF($D39=0,0,M39/$D39)</f>
        <v>0</v>
      </c>
      <c r="M39" s="494"/>
    </row>
    <row r="40" spans="2:13" ht="12">
      <c r="B40" s="492"/>
      <c r="C40" s="501" t="s">
        <v>332</v>
      </c>
      <c r="D40" s="493"/>
      <c r="E40" s="493"/>
      <c r="F40" s="604">
        <f>IF($D40=0,0,G40/$D40)</f>
        <v>0</v>
      </c>
      <c r="G40" s="493"/>
      <c r="H40" s="604">
        <f>IF($D40=0,0,I40/$D40)</f>
        <v>0</v>
      </c>
      <c r="I40" s="493"/>
      <c r="J40" s="604">
        <f>IF($D40=0,0,K40/$D40)</f>
        <v>0</v>
      </c>
      <c r="K40" s="493"/>
      <c r="L40" s="604">
        <f>IF($D40=0,0,M40/$D40)</f>
        <v>0</v>
      </c>
      <c r="M40" s="494"/>
    </row>
    <row r="41" spans="2:13" ht="12.75" thickBot="1">
      <c r="B41" s="495"/>
      <c r="C41" s="502" t="s">
        <v>91</v>
      </c>
      <c r="D41" s="496"/>
      <c r="E41" s="496"/>
      <c r="F41" s="605">
        <f>IF($D41=0,0,G41/$D41)</f>
        <v>0</v>
      </c>
      <c r="G41" s="496"/>
      <c r="H41" s="605">
        <f>IF($D41=0,0,I41/$D41)</f>
        <v>0</v>
      </c>
      <c r="I41" s="496"/>
      <c r="J41" s="605">
        <f>IF($D41=0,0,K41/$D41)</f>
        <v>0</v>
      </c>
      <c r="K41" s="496"/>
      <c r="L41" s="605">
        <f>IF($D41=0,0,M41/$D41)</f>
        <v>0</v>
      </c>
      <c r="M41" s="497"/>
    </row>
    <row r="42" spans="2:13" ht="13.5" thickBot="1">
      <c r="B42" s="498" t="s">
        <v>0</v>
      </c>
      <c r="C42" s="81"/>
      <c r="D42" s="499">
        <f>SUM(D38:D41)</f>
        <v>0</v>
      </c>
      <c r="E42" s="81"/>
      <c r="F42" s="608">
        <f>IF($D42=0,0,G42/$D42)</f>
        <v>0</v>
      </c>
      <c r="G42" s="499">
        <f aca="true" t="shared" si="5" ref="G42:M42">SUM(G38:G41)</f>
        <v>0</v>
      </c>
      <c r="H42" s="608">
        <f>IF($D42=0,0,I42/$D42)</f>
        <v>0</v>
      </c>
      <c r="I42" s="499">
        <f t="shared" si="5"/>
        <v>0</v>
      </c>
      <c r="J42" s="608">
        <f>IF($D42=0,0,K42/$D42)</f>
        <v>0</v>
      </c>
      <c r="K42" s="499">
        <f t="shared" si="5"/>
        <v>0</v>
      </c>
      <c r="L42" s="608">
        <f>IF($D42=0,0,M42/$D42)</f>
        <v>0</v>
      </c>
      <c r="M42" s="500">
        <f t="shared" si="5"/>
        <v>0</v>
      </c>
    </row>
  </sheetData>
  <sheetProtection/>
  <mergeCells count="10">
    <mergeCell ref="B2:M2"/>
    <mergeCell ref="L6:M7"/>
    <mergeCell ref="B6:B8"/>
    <mergeCell ref="C6:C8"/>
    <mergeCell ref="D6:D8"/>
    <mergeCell ref="E6:E8"/>
    <mergeCell ref="F6:K6"/>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4.xml><?xml version="1.0" encoding="utf-8"?>
<worksheet xmlns="http://schemas.openxmlformats.org/spreadsheetml/2006/main" xmlns:r="http://schemas.openxmlformats.org/officeDocument/2006/relationships">
  <sheetPr codeName="Feuil12"/>
  <dimension ref="A1:M40"/>
  <sheetViews>
    <sheetView zoomScalePageLayoutView="0" workbookViewId="0" topLeftCell="A1">
      <selection activeCell="A1" sqref="A1"/>
    </sheetView>
  </sheetViews>
  <sheetFormatPr defaultColWidth="11.421875" defaultRowHeight="15"/>
  <cols>
    <col min="1" max="1" width="5.7109375" style="4" customWidth="1"/>
    <col min="2" max="2" width="49.7109375" style="4" customWidth="1"/>
    <col min="3" max="3" width="12.57421875" style="4" customWidth="1"/>
    <col min="4" max="4" width="50.00390625" style="8" customWidth="1"/>
    <col min="5" max="10" width="15.7109375" style="3" hidden="1" customWidth="1"/>
    <col min="11" max="11" width="2.57421875" style="3" hidden="1" customWidth="1"/>
    <col min="12" max="12" width="15.57421875" style="3" bestFit="1" customWidth="1"/>
    <col min="13" max="13" width="5.57421875" style="4" customWidth="1"/>
    <col min="14" max="16384" width="11.421875" style="4" customWidth="1"/>
  </cols>
  <sheetData>
    <row r="1" spans="1:13" ht="9.75">
      <c r="A1" s="343"/>
      <c r="B1" s="343"/>
      <c r="C1" s="343"/>
      <c r="D1" s="344"/>
      <c r="E1" s="112"/>
      <c r="F1" s="112"/>
      <c r="G1" s="112"/>
      <c r="H1" s="112"/>
      <c r="I1" s="112"/>
      <c r="J1" s="112"/>
      <c r="K1" s="112"/>
      <c r="L1" s="112"/>
      <c r="M1" s="346"/>
    </row>
    <row r="2" spans="1:13" ht="38.25" customHeight="1">
      <c r="A2" s="343"/>
      <c r="B2" s="749" t="s">
        <v>246</v>
      </c>
      <c r="C2" s="749"/>
      <c r="D2" s="749"/>
      <c r="E2" s="594"/>
      <c r="F2" s="594"/>
      <c r="G2" s="594"/>
      <c r="H2" s="594"/>
      <c r="I2" s="594"/>
      <c r="J2" s="594"/>
      <c r="K2" s="594"/>
      <c r="L2" s="206"/>
      <c r="M2" s="346"/>
    </row>
    <row r="3" spans="1:13" ht="13.5" thickBot="1">
      <c r="A3" s="343"/>
      <c r="B3" s="350"/>
      <c r="C3" s="351"/>
      <c r="D3" s="218"/>
      <c r="E3" s="206"/>
      <c r="F3" s="206"/>
      <c r="G3" s="206"/>
      <c r="H3" s="206"/>
      <c r="I3" s="206"/>
      <c r="J3" s="206"/>
      <c r="K3" s="206"/>
      <c r="L3" s="206"/>
      <c r="M3" s="346"/>
    </row>
    <row r="4" spans="1:13" s="8" customFormat="1" ht="12" customHeight="1" thickBot="1">
      <c r="A4" s="344"/>
      <c r="B4" s="751" t="s">
        <v>168</v>
      </c>
      <c r="C4" s="218"/>
      <c r="D4" s="218"/>
      <c r="E4" s="725" t="s">
        <v>235</v>
      </c>
      <c r="F4" s="726"/>
      <c r="G4" s="762" t="s">
        <v>236</v>
      </c>
      <c r="H4" s="725" t="s">
        <v>235</v>
      </c>
      <c r="I4" s="726"/>
      <c r="J4" s="762" t="s">
        <v>236</v>
      </c>
      <c r="K4" s="596"/>
      <c r="L4" s="765" t="s">
        <v>0</v>
      </c>
      <c r="M4" s="102"/>
    </row>
    <row r="5" spans="1:13" s="600" customFormat="1" ht="12.75" customHeight="1" thickBot="1">
      <c r="A5" s="598"/>
      <c r="B5" s="752"/>
      <c r="C5" s="352" t="s">
        <v>99</v>
      </c>
      <c r="D5" s="353" t="s">
        <v>146</v>
      </c>
      <c r="E5" s="458" t="s">
        <v>234</v>
      </c>
      <c r="F5" s="459" t="s">
        <v>245</v>
      </c>
      <c r="G5" s="763"/>
      <c r="H5" s="458" t="s">
        <v>234</v>
      </c>
      <c r="I5" s="459" t="s">
        <v>245</v>
      </c>
      <c r="J5" s="763"/>
      <c r="K5" s="597"/>
      <c r="L5" s="766"/>
      <c r="M5" s="599"/>
    </row>
    <row r="6" spans="1:13" ht="12">
      <c r="A6" s="343"/>
      <c r="B6" s="753" t="s">
        <v>147</v>
      </c>
      <c r="C6" s="755" t="s">
        <v>237</v>
      </c>
      <c r="D6" s="354" t="s">
        <v>148</v>
      </c>
      <c r="E6" s="644"/>
      <c r="F6" s="644"/>
      <c r="G6" s="644"/>
      <c r="H6" s="644"/>
      <c r="I6" s="644"/>
      <c r="J6" s="644"/>
      <c r="K6" s="503"/>
      <c r="L6" s="504">
        <f>SUM(E6:K6)</f>
        <v>0</v>
      </c>
      <c r="M6" s="346"/>
    </row>
    <row r="7" spans="1:13" ht="12.75" thickBot="1">
      <c r="A7" s="343"/>
      <c r="B7" s="754"/>
      <c r="C7" s="756"/>
      <c r="D7" s="355" t="s">
        <v>149</v>
      </c>
      <c r="E7" s="645"/>
      <c r="F7" s="645"/>
      <c r="G7" s="645"/>
      <c r="H7" s="645"/>
      <c r="I7" s="645"/>
      <c r="J7" s="645"/>
      <c r="K7" s="505"/>
      <c r="L7" s="506">
        <f>SUM(E7:K7)</f>
        <v>0</v>
      </c>
      <c r="M7" s="346"/>
    </row>
    <row r="8" spans="1:13" s="1" customFormat="1" ht="12.75">
      <c r="A8" s="345"/>
      <c r="B8" s="356"/>
      <c r="C8" s="356"/>
      <c r="D8" s="106"/>
      <c r="E8" s="203"/>
      <c r="F8" s="203"/>
      <c r="G8" s="203"/>
      <c r="H8" s="203"/>
      <c r="I8" s="203"/>
      <c r="J8" s="203"/>
      <c r="K8" s="203"/>
      <c r="L8" s="407"/>
      <c r="M8" s="346"/>
    </row>
    <row r="9" spans="1:13" s="1" customFormat="1" ht="30.75" customHeight="1" thickBot="1">
      <c r="A9" s="345"/>
      <c r="B9" s="764" t="s">
        <v>333</v>
      </c>
      <c r="C9" s="764"/>
      <c r="D9" s="764"/>
      <c r="E9" s="367"/>
      <c r="F9" s="367"/>
      <c r="G9" s="367"/>
      <c r="H9" s="367"/>
      <c r="I9" s="367"/>
      <c r="J9" s="367"/>
      <c r="K9" s="367"/>
      <c r="L9" s="367"/>
      <c r="M9" s="595"/>
    </row>
    <row r="10" spans="1:13" s="1" customFormat="1" ht="25.5">
      <c r="A10" s="345"/>
      <c r="B10" s="461" t="s">
        <v>197</v>
      </c>
      <c r="C10" s="357"/>
      <c r="D10" s="358"/>
      <c r="E10" s="644"/>
      <c r="F10" s="644"/>
      <c r="G10" s="644"/>
      <c r="H10" s="644"/>
      <c r="I10" s="644"/>
      <c r="J10" s="644"/>
      <c r="K10" s="503"/>
      <c r="L10" s="504">
        <f>SUM(E10:K10)</f>
        <v>0</v>
      </c>
      <c r="M10" s="346"/>
    </row>
    <row r="11" spans="1:13" s="1" customFormat="1" ht="26.25" thickBot="1">
      <c r="A11" s="345"/>
      <c r="B11" s="359" t="s">
        <v>198</v>
      </c>
      <c r="C11" s="360"/>
      <c r="D11" s="361"/>
      <c r="E11" s="645"/>
      <c r="F11" s="645"/>
      <c r="G11" s="645"/>
      <c r="H11" s="645"/>
      <c r="I11" s="645"/>
      <c r="J11" s="645"/>
      <c r="K11" s="505"/>
      <c r="L11" s="506">
        <f>SUM(E11:K11)</f>
        <v>0</v>
      </c>
      <c r="M11" s="346"/>
    </row>
    <row r="12" spans="1:13" s="1" customFormat="1" ht="12.75">
      <c r="A12" s="345"/>
      <c r="B12" s="356"/>
      <c r="C12" s="356"/>
      <c r="D12" s="106"/>
      <c r="E12" s="203"/>
      <c r="F12" s="203"/>
      <c r="G12" s="203"/>
      <c r="H12" s="203"/>
      <c r="I12" s="203"/>
      <c r="J12" s="203"/>
      <c r="K12" s="203"/>
      <c r="L12" s="407"/>
      <c r="M12" s="346"/>
    </row>
    <row r="13" spans="1:13" s="1" customFormat="1" ht="13.5" thickBot="1">
      <c r="A13" s="345"/>
      <c r="B13" s="356"/>
      <c r="C13" s="356"/>
      <c r="D13" s="106"/>
      <c r="E13" s="203"/>
      <c r="F13" s="203"/>
      <c r="G13" s="203"/>
      <c r="H13" s="203"/>
      <c r="I13" s="203"/>
      <c r="J13" s="203"/>
      <c r="K13" s="203"/>
      <c r="L13" s="407"/>
      <c r="M13" s="346"/>
    </row>
    <row r="14" spans="1:13" ht="12.75">
      <c r="A14" s="343"/>
      <c r="B14" s="757" t="s">
        <v>150</v>
      </c>
      <c r="C14" s="462" t="s">
        <v>238</v>
      </c>
      <c r="D14" s="354" t="s">
        <v>151</v>
      </c>
      <c r="E14" s="659"/>
      <c r="F14" s="659"/>
      <c r="G14" s="659"/>
      <c r="H14" s="659"/>
      <c r="I14" s="659"/>
      <c r="J14" s="659"/>
      <c r="K14" s="507"/>
      <c r="L14" s="508">
        <f aca="true" t="shared" si="0" ref="L14:L23">SUM(E14:K14)</f>
        <v>0</v>
      </c>
      <c r="M14" s="103"/>
    </row>
    <row r="15" spans="1:13" ht="24.75">
      <c r="A15" s="343"/>
      <c r="B15" s="758"/>
      <c r="C15" s="362" t="s">
        <v>239</v>
      </c>
      <c r="D15" s="363" t="s">
        <v>152</v>
      </c>
      <c r="E15" s="660"/>
      <c r="F15" s="660"/>
      <c r="G15" s="660"/>
      <c r="H15" s="660"/>
      <c r="I15" s="660"/>
      <c r="J15" s="660"/>
      <c r="K15" s="509"/>
      <c r="L15" s="510">
        <f t="shared" si="0"/>
        <v>0</v>
      </c>
      <c r="M15" s="103"/>
    </row>
    <row r="16" spans="1:13" ht="12.75">
      <c r="A16" s="343"/>
      <c r="B16" s="759"/>
      <c r="C16" s="362" t="s">
        <v>240</v>
      </c>
      <c r="D16" s="363" t="s">
        <v>153</v>
      </c>
      <c r="E16" s="660"/>
      <c r="F16" s="660"/>
      <c r="G16" s="660"/>
      <c r="H16" s="660"/>
      <c r="I16" s="660"/>
      <c r="J16" s="660"/>
      <c r="K16" s="509"/>
      <c r="L16" s="510">
        <f t="shared" si="0"/>
        <v>0</v>
      </c>
      <c r="M16" s="103"/>
    </row>
    <row r="17" spans="1:13" ht="25.5">
      <c r="A17" s="343"/>
      <c r="B17" s="364" t="s">
        <v>154</v>
      </c>
      <c r="C17" s="362">
        <v>10686</v>
      </c>
      <c r="D17" s="365" t="s">
        <v>155</v>
      </c>
      <c r="E17" s="660"/>
      <c r="F17" s="660"/>
      <c r="G17" s="660"/>
      <c r="H17" s="660"/>
      <c r="I17" s="660"/>
      <c r="J17" s="660"/>
      <c r="K17" s="509"/>
      <c r="L17" s="510">
        <f t="shared" si="0"/>
        <v>0</v>
      </c>
      <c r="M17" s="103"/>
    </row>
    <row r="18" spans="1:13" ht="25.5">
      <c r="A18" s="343"/>
      <c r="B18" s="364" t="s">
        <v>156</v>
      </c>
      <c r="C18" s="362" t="s">
        <v>169</v>
      </c>
      <c r="D18" s="366" t="s">
        <v>157</v>
      </c>
      <c r="E18" s="660"/>
      <c r="F18" s="660"/>
      <c r="G18" s="660"/>
      <c r="H18" s="660"/>
      <c r="I18" s="660"/>
      <c r="J18" s="660"/>
      <c r="K18" s="509"/>
      <c r="L18" s="510">
        <f t="shared" si="0"/>
        <v>0</v>
      </c>
      <c r="M18" s="103"/>
    </row>
    <row r="19" spans="1:13" ht="12.75">
      <c r="A19" s="343"/>
      <c r="B19" s="748" t="s">
        <v>303</v>
      </c>
      <c r="C19" s="362">
        <v>1161</v>
      </c>
      <c r="D19" s="365" t="s">
        <v>158</v>
      </c>
      <c r="E19" s="660"/>
      <c r="F19" s="660"/>
      <c r="G19" s="660"/>
      <c r="H19" s="660"/>
      <c r="I19" s="660"/>
      <c r="J19" s="660"/>
      <c r="K19" s="509"/>
      <c r="L19" s="510">
        <f t="shared" si="0"/>
        <v>0</v>
      </c>
      <c r="M19" s="103"/>
    </row>
    <row r="20" spans="1:13" ht="12.75">
      <c r="A20" s="343"/>
      <c r="B20" s="748"/>
      <c r="C20" s="362">
        <v>1162</v>
      </c>
      <c r="D20" s="365" t="s">
        <v>159</v>
      </c>
      <c r="E20" s="660"/>
      <c r="F20" s="660"/>
      <c r="G20" s="660"/>
      <c r="H20" s="660"/>
      <c r="I20" s="660"/>
      <c r="J20" s="660"/>
      <c r="K20" s="509"/>
      <c r="L20" s="510">
        <f t="shared" si="0"/>
        <v>0</v>
      </c>
      <c r="M20" s="103"/>
    </row>
    <row r="21" spans="1:13" ht="25.5">
      <c r="A21" s="343"/>
      <c r="B21" s="748"/>
      <c r="C21" s="362">
        <v>1163</v>
      </c>
      <c r="D21" s="365" t="s">
        <v>167</v>
      </c>
      <c r="E21" s="660"/>
      <c r="F21" s="660"/>
      <c r="G21" s="660"/>
      <c r="H21" s="660"/>
      <c r="I21" s="660"/>
      <c r="J21" s="660"/>
      <c r="K21" s="509"/>
      <c r="L21" s="510">
        <f t="shared" si="0"/>
        <v>0</v>
      </c>
      <c r="M21" s="103"/>
    </row>
    <row r="22" spans="1:13" ht="12.75">
      <c r="A22" s="343"/>
      <c r="B22" s="748"/>
      <c r="C22" s="362">
        <v>1168</v>
      </c>
      <c r="D22" s="365" t="s">
        <v>160</v>
      </c>
      <c r="E22" s="660"/>
      <c r="F22" s="660"/>
      <c r="G22" s="660"/>
      <c r="H22" s="660"/>
      <c r="I22" s="660"/>
      <c r="J22" s="660"/>
      <c r="K22" s="509"/>
      <c r="L22" s="510">
        <f t="shared" si="0"/>
        <v>0</v>
      </c>
      <c r="M22" s="103"/>
    </row>
    <row r="23" spans="1:13" ht="26.25" customHeight="1" thickBot="1">
      <c r="A23" s="343"/>
      <c r="B23" s="409" t="s">
        <v>161</v>
      </c>
      <c r="C23" s="760" t="s">
        <v>247</v>
      </c>
      <c r="D23" s="761"/>
      <c r="E23" s="661"/>
      <c r="F23" s="661"/>
      <c r="G23" s="661"/>
      <c r="H23" s="661"/>
      <c r="I23" s="661"/>
      <c r="J23" s="661"/>
      <c r="K23" s="511"/>
      <c r="L23" s="512">
        <f t="shared" si="0"/>
        <v>0</v>
      </c>
      <c r="M23" s="103"/>
    </row>
    <row r="24" spans="1:13" ht="12">
      <c r="A24" s="343"/>
      <c r="B24" s="106"/>
      <c r="C24" s="106"/>
      <c r="D24" s="106"/>
      <c r="E24" s="206"/>
      <c r="F24" s="206"/>
      <c r="G24" s="206"/>
      <c r="H24" s="206"/>
      <c r="I24" s="206"/>
      <c r="J24" s="206"/>
      <c r="K24" s="206"/>
      <c r="L24" s="408"/>
      <c r="M24" s="346"/>
    </row>
    <row r="25" spans="1:13" ht="13.5" thickBot="1">
      <c r="A25" s="343"/>
      <c r="B25" s="367" t="s">
        <v>162</v>
      </c>
      <c r="C25" s="106"/>
      <c r="D25" s="106"/>
      <c r="E25" s="206"/>
      <c r="F25" s="206"/>
      <c r="G25" s="206"/>
      <c r="H25" s="206"/>
      <c r="I25" s="206"/>
      <c r="J25" s="206"/>
      <c r="K25" s="206"/>
      <c r="L25" s="408"/>
      <c r="M25" s="346"/>
    </row>
    <row r="26" spans="1:13" ht="12.75">
      <c r="A26" s="343"/>
      <c r="B26" s="747" t="s">
        <v>163</v>
      </c>
      <c r="C26" s="462" t="s">
        <v>170</v>
      </c>
      <c r="D26" s="368" t="s">
        <v>164</v>
      </c>
      <c r="E26" s="659"/>
      <c r="F26" s="659"/>
      <c r="G26" s="659"/>
      <c r="H26" s="659"/>
      <c r="I26" s="659"/>
      <c r="J26" s="659"/>
      <c r="K26" s="507"/>
      <c r="L26" s="508">
        <f aca="true" t="shared" si="1" ref="L26:L31">SUM(E26:K26)</f>
        <v>0</v>
      </c>
      <c r="M26" s="103"/>
    </row>
    <row r="27" spans="1:13" ht="24.75">
      <c r="A27" s="343"/>
      <c r="B27" s="748"/>
      <c r="C27" s="362" t="s">
        <v>171</v>
      </c>
      <c r="D27" s="365" t="s">
        <v>165</v>
      </c>
      <c r="E27" s="660"/>
      <c r="F27" s="660"/>
      <c r="G27" s="660"/>
      <c r="H27" s="660"/>
      <c r="I27" s="660"/>
      <c r="J27" s="660"/>
      <c r="K27" s="509"/>
      <c r="L27" s="510">
        <f t="shared" si="1"/>
        <v>0</v>
      </c>
      <c r="M27" s="103"/>
    </row>
    <row r="28" spans="1:13" ht="12.75">
      <c r="A28" s="343"/>
      <c r="B28" s="748"/>
      <c r="C28" s="362">
        <v>10686</v>
      </c>
      <c r="D28" s="365" t="s">
        <v>155</v>
      </c>
      <c r="E28" s="660"/>
      <c r="F28" s="660"/>
      <c r="G28" s="660"/>
      <c r="H28" s="660"/>
      <c r="I28" s="660"/>
      <c r="J28" s="660"/>
      <c r="K28" s="509"/>
      <c r="L28" s="510">
        <f t="shared" si="1"/>
        <v>0</v>
      </c>
      <c r="M28" s="103"/>
    </row>
    <row r="29" spans="1:13" ht="12.75">
      <c r="A29" s="343"/>
      <c r="B29" s="748"/>
      <c r="C29" s="362" t="s">
        <v>169</v>
      </c>
      <c r="D29" s="365" t="s">
        <v>157</v>
      </c>
      <c r="E29" s="660"/>
      <c r="F29" s="660"/>
      <c r="G29" s="660"/>
      <c r="H29" s="660"/>
      <c r="I29" s="660"/>
      <c r="J29" s="660"/>
      <c r="K29" s="509"/>
      <c r="L29" s="510">
        <f t="shared" si="1"/>
        <v>0</v>
      </c>
      <c r="M29" s="103"/>
    </row>
    <row r="30" spans="1:13" ht="25.5">
      <c r="A30" s="343"/>
      <c r="B30" s="748" t="s">
        <v>166</v>
      </c>
      <c r="C30" s="362" t="s">
        <v>241</v>
      </c>
      <c r="D30" s="363" t="s">
        <v>199</v>
      </c>
      <c r="E30" s="660"/>
      <c r="F30" s="660"/>
      <c r="G30" s="660"/>
      <c r="H30" s="660"/>
      <c r="I30" s="660"/>
      <c r="J30" s="660"/>
      <c r="K30" s="509"/>
      <c r="L30" s="510">
        <f t="shared" si="1"/>
        <v>0</v>
      </c>
      <c r="M30" s="103"/>
    </row>
    <row r="31" spans="1:13" ht="13.5" thickBot="1">
      <c r="A31" s="343"/>
      <c r="B31" s="750"/>
      <c r="C31" s="463" t="s">
        <v>240</v>
      </c>
      <c r="D31" s="355" t="s">
        <v>153</v>
      </c>
      <c r="E31" s="662"/>
      <c r="F31" s="662"/>
      <c r="G31" s="662"/>
      <c r="H31" s="662"/>
      <c r="I31" s="662"/>
      <c r="J31" s="662"/>
      <c r="K31" s="513"/>
      <c r="L31" s="514">
        <f t="shared" si="1"/>
        <v>0</v>
      </c>
      <c r="M31" s="103"/>
    </row>
    <row r="32" spans="1:13" ht="12">
      <c r="A32" s="343"/>
      <c r="B32" s="351" t="s">
        <v>334</v>
      </c>
      <c r="C32" s="369"/>
      <c r="D32" s="369"/>
      <c r="E32" s="206"/>
      <c r="F32" s="206"/>
      <c r="G32" s="206"/>
      <c r="H32" s="206"/>
      <c r="I32" s="206"/>
      <c r="J32" s="206"/>
      <c r="K32" s="206"/>
      <c r="L32" s="206"/>
      <c r="M32" s="346"/>
    </row>
    <row r="33" spans="1:13" ht="10.5" thickBot="1">
      <c r="A33" s="347"/>
      <c r="B33" s="347"/>
      <c r="C33" s="347"/>
      <c r="D33" s="348"/>
      <c r="E33" s="266"/>
      <c r="F33" s="266"/>
      <c r="G33" s="266"/>
      <c r="H33" s="266"/>
      <c r="I33" s="266"/>
      <c r="J33" s="266"/>
      <c r="K33" s="266"/>
      <c r="L33" s="266"/>
      <c r="M33" s="349"/>
    </row>
    <row r="34" spans="2:4" ht="9.75">
      <c r="B34" s="1"/>
      <c r="C34" s="1"/>
      <c r="D34" s="2"/>
    </row>
    <row r="35" ht="9.75">
      <c r="D35" s="2"/>
    </row>
    <row r="36" ht="9.75">
      <c r="D36" s="2"/>
    </row>
    <row r="37" ht="9.75">
      <c r="D37" s="2"/>
    </row>
    <row r="38" ht="9.75">
      <c r="D38" s="2"/>
    </row>
    <row r="39" ht="9.75">
      <c r="D39" s="2"/>
    </row>
    <row r="40" ht="9.75">
      <c r="D40" s="2"/>
    </row>
  </sheetData>
  <sheetProtection password="8694" sheet="1" objects="1" scenarios="1"/>
  <mergeCells count="15">
    <mergeCell ref="E4:F4"/>
    <mergeCell ref="G4:G5"/>
    <mergeCell ref="B9:D9"/>
    <mergeCell ref="L4:L5"/>
    <mergeCell ref="H4:I4"/>
    <mergeCell ref="J4:J5"/>
    <mergeCell ref="B26:B29"/>
    <mergeCell ref="B2:D2"/>
    <mergeCell ref="B30:B31"/>
    <mergeCell ref="B4:B5"/>
    <mergeCell ref="B6:B7"/>
    <mergeCell ref="C6:C7"/>
    <mergeCell ref="B14:B16"/>
    <mergeCell ref="B19:B22"/>
    <mergeCell ref="C23:D23"/>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euil14"/>
  <dimension ref="A1:G27"/>
  <sheetViews>
    <sheetView showGridLines="0" zoomScalePageLayoutView="0" workbookViewId="0" topLeftCell="A1">
      <selection activeCell="A1" sqref="A1"/>
    </sheetView>
  </sheetViews>
  <sheetFormatPr defaultColWidth="11.421875" defaultRowHeight="15"/>
  <cols>
    <col min="1" max="1" width="4.57421875" style="518" customWidth="1"/>
    <col min="2" max="2" width="11.8515625" style="552" bestFit="1" customWidth="1"/>
    <col min="3" max="3" width="44.140625" style="518" customWidth="1"/>
    <col min="4" max="4" width="22.140625" style="518" customWidth="1"/>
    <col min="5" max="6" width="22.8515625" style="518" customWidth="1"/>
    <col min="7" max="7" width="2.7109375" style="518" customWidth="1"/>
    <col min="8" max="16384" width="11.421875" style="518" customWidth="1"/>
  </cols>
  <sheetData>
    <row r="1" spans="1:7" ht="12">
      <c r="A1" s="515"/>
      <c r="B1" s="516"/>
      <c r="C1" s="515"/>
      <c r="D1" s="515"/>
      <c r="E1" s="515"/>
      <c r="F1" s="515"/>
      <c r="G1" s="517"/>
    </row>
    <row r="2" spans="1:7" ht="38.25" customHeight="1">
      <c r="A2" s="515"/>
      <c r="B2" s="767" t="s">
        <v>335</v>
      </c>
      <c r="C2" s="767"/>
      <c r="D2" s="767"/>
      <c r="E2" s="767"/>
      <c r="F2" s="767"/>
      <c r="G2" s="517"/>
    </row>
    <row r="3" spans="1:7" s="520" customFormat="1" ht="14.25" customHeight="1">
      <c r="A3" s="515"/>
      <c r="B3" s="519"/>
      <c r="C3" s="519"/>
      <c r="D3" s="519"/>
      <c r="E3" s="519"/>
      <c r="F3" s="519"/>
      <c r="G3" s="517"/>
    </row>
    <row r="4" spans="1:7" s="520" customFormat="1" ht="14.25" customHeight="1" thickBot="1">
      <c r="A4" s="515"/>
      <c r="B4" s="516"/>
      <c r="C4" s="515"/>
      <c r="D4" s="515"/>
      <c r="E4" s="515"/>
      <c r="F4" s="515"/>
      <c r="G4" s="517"/>
    </row>
    <row r="5" spans="1:7" s="527" customFormat="1" ht="52.5" thickBot="1">
      <c r="A5" s="521"/>
      <c r="B5" s="522" t="s">
        <v>99</v>
      </c>
      <c r="C5" s="523" t="s">
        <v>146</v>
      </c>
      <c r="D5" s="524" t="s">
        <v>336</v>
      </c>
      <c r="E5" s="525" t="s">
        <v>337</v>
      </c>
      <c r="F5" s="523" t="s">
        <v>338</v>
      </c>
      <c r="G5" s="526"/>
    </row>
    <row r="6" spans="1:7" s="533" customFormat="1" ht="12.75">
      <c r="A6" s="528"/>
      <c r="B6" s="529" t="s">
        <v>170</v>
      </c>
      <c r="C6" s="530" t="s">
        <v>164</v>
      </c>
      <c r="D6" s="666"/>
      <c r="E6" s="667"/>
      <c r="F6" s="531">
        <f>D6+E6</f>
        <v>0</v>
      </c>
      <c r="G6" s="532"/>
    </row>
    <row r="7" spans="1:7" s="533" customFormat="1" ht="24.75">
      <c r="A7" s="528"/>
      <c r="B7" s="534" t="s">
        <v>171</v>
      </c>
      <c r="C7" s="535" t="s">
        <v>165</v>
      </c>
      <c r="D7" s="663"/>
      <c r="E7" s="652"/>
      <c r="F7" s="536">
        <f aca="true" t="shared" si="0" ref="F7:F16">D7+E7</f>
        <v>0</v>
      </c>
      <c r="G7" s="532"/>
    </row>
    <row r="8" spans="1:7" s="533" customFormat="1" ht="12.75">
      <c r="A8" s="528"/>
      <c r="B8" s="534">
        <v>10686</v>
      </c>
      <c r="C8" s="535" t="s">
        <v>155</v>
      </c>
      <c r="D8" s="663"/>
      <c r="E8" s="652"/>
      <c r="F8" s="536">
        <f t="shared" si="0"/>
        <v>0</v>
      </c>
      <c r="G8" s="532"/>
    </row>
    <row r="9" spans="1:7" s="533" customFormat="1" ht="12.75">
      <c r="A9" s="528"/>
      <c r="B9" s="534" t="s">
        <v>169</v>
      </c>
      <c r="C9" s="535" t="s">
        <v>157</v>
      </c>
      <c r="D9" s="663"/>
      <c r="E9" s="652"/>
      <c r="F9" s="536">
        <f t="shared" si="0"/>
        <v>0</v>
      </c>
      <c r="G9" s="532"/>
    </row>
    <row r="10" spans="1:7" s="533" customFormat="1" ht="25.5">
      <c r="A10" s="528"/>
      <c r="B10" s="534" t="s">
        <v>238</v>
      </c>
      <c r="C10" s="535" t="s">
        <v>199</v>
      </c>
      <c r="D10" s="663"/>
      <c r="E10" s="652"/>
      <c r="F10" s="536">
        <f t="shared" si="0"/>
        <v>0</v>
      </c>
      <c r="G10" s="532"/>
    </row>
    <row r="11" spans="1:7" s="533" customFormat="1" ht="25.5">
      <c r="A11" s="528"/>
      <c r="B11" s="534" t="s">
        <v>239</v>
      </c>
      <c r="C11" s="535" t="s">
        <v>152</v>
      </c>
      <c r="D11" s="663"/>
      <c r="E11" s="652"/>
      <c r="F11" s="536">
        <f t="shared" si="0"/>
        <v>0</v>
      </c>
      <c r="G11" s="532"/>
    </row>
    <row r="12" spans="1:7" s="533" customFormat="1" ht="25.5">
      <c r="A12" s="528"/>
      <c r="B12" s="534" t="s">
        <v>240</v>
      </c>
      <c r="C12" s="535" t="s">
        <v>153</v>
      </c>
      <c r="D12" s="663"/>
      <c r="E12" s="652"/>
      <c r="F12" s="536">
        <f t="shared" si="0"/>
        <v>0</v>
      </c>
      <c r="G12" s="532"/>
    </row>
    <row r="13" spans="1:7" s="533" customFormat="1" ht="12.75">
      <c r="A13" s="528"/>
      <c r="B13" s="534">
        <v>1161</v>
      </c>
      <c r="C13" s="535" t="s">
        <v>158</v>
      </c>
      <c r="D13" s="663"/>
      <c r="E13" s="652"/>
      <c r="F13" s="536">
        <f t="shared" si="0"/>
        <v>0</v>
      </c>
      <c r="G13" s="532"/>
    </row>
    <row r="14" spans="1:7" s="533" customFormat="1" ht="12.75">
      <c r="A14" s="528"/>
      <c r="B14" s="534">
        <v>1162</v>
      </c>
      <c r="C14" s="535" t="s">
        <v>159</v>
      </c>
      <c r="D14" s="663"/>
      <c r="E14" s="652"/>
      <c r="F14" s="536">
        <f t="shared" si="0"/>
        <v>0</v>
      </c>
      <c r="G14" s="532"/>
    </row>
    <row r="15" spans="1:7" s="533" customFormat="1" ht="12.75">
      <c r="A15" s="528"/>
      <c r="B15" s="534">
        <v>1163</v>
      </c>
      <c r="C15" s="535" t="s">
        <v>167</v>
      </c>
      <c r="D15" s="663"/>
      <c r="E15" s="652"/>
      <c r="F15" s="536">
        <f t="shared" si="0"/>
        <v>0</v>
      </c>
      <c r="G15" s="532"/>
    </row>
    <row r="16" spans="1:7" s="533" customFormat="1" ht="25.5" thickBot="1">
      <c r="A16" s="528"/>
      <c r="B16" s="537">
        <v>1168</v>
      </c>
      <c r="C16" s="538" t="s">
        <v>160</v>
      </c>
      <c r="D16" s="664"/>
      <c r="E16" s="665"/>
      <c r="F16" s="539">
        <f t="shared" si="0"/>
        <v>0</v>
      </c>
      <c r="G16" s="532"/>
    </row>
    <row r="17" spans="1:7" s="533" customFormat="1" ht="12.75">
      <c r="A17" s="528"/>
      <c r="B17" s="540"/>
      <c r="C17" s="541"/>
      <c r="D17" s="542"/>
      <c r="E17" s="542"/>
      <c r="F17" s="542"/>
      <c r="G17" s="532"/>
    </row>
    <row r="18" spans="1:7" s="533" customFormat="1" ht="12">
      <c r="A18" s="528"/>
      <c r="B18" s="543" t="s">
        <v>339</v>
      </c>
      <c r="C18" s="541"/>
      <c r="D18" s="542"/>
      <c r="E18" s="542"/>
      <c r="F18" s="542"/>
      <c r="G18" s="532"/>
    </row>
    <row r="19" spans="1:7" s="533" customFormat="1" ht="13.5" thickBot="1">
      <c r="A19" s="544"/>
      <c r="B19" s="545"/>
      <c r="C19" s="546"/>
      <c r="D19" s="544"/>
      <c r="E19" s="544"/>
      <c r="F19" s="544"/>
      <c r="G19" s="547"/>
    </row>
    <row r="20" spans="2:6" s="533" customFormat="1" ht="12.75">
      <c r="B20" s="548"/>
      <c r="C20" s="549"/>
      <c r="D20" s="550"/>
      <c r="E20" s="550"/>
      <c r="F20" s="550"/>
    </row>
    <row r="21" spans="2:6" s="533" customFormat="1" ht="12.75">
      <c r="B21" s="548"/>
      <c r="C21" s="549"/>
      <c r="D21" s="550"/>
      <c r="E21" s="550"/>
      <c r="F21" s="550"/>
    </row>
    <row r="22" spans="2:6" s="533" customFormat="1" ht="12.75">
      <c r="B22" s="548"/>
      <c r="C22" s="549"/>
      <c r="D22" s="550"/>
      <c r="E22" s="550"/>
      <c r="F22" s="550"/>
    </row>
    <row r="23" spans="2:6" s="533" customFormat="1" ht="12.75">
      <c r="B23" s="548"/>
      <c r="C23" s="549"/>
      <c r="D23" s="550"/>
      <c r="E23" s="550"/>
      <c r="F23" s="550"/>
    </row>
    <row r="24" spans="2:6" s="533" customFormat="1" ht="12.75">
      <c r="B24" s="548"/>
      <c r="C24" s="549"/>
      <c r="D24" s="550"/>
      <c r="E24" s="550"/>
      <c r="F24" s="550"/>
    </row>
    <row r="25" spans="2:6" s="533" customFormat="1" ht="12.75">
      <c r="B25" s="548"/>
      <c r="C25" s="549"/>
      <c r="D25" s="550"/>
      <c r="E25" s="550"/>
      <c r="F25" s="550"/>
    </row>
    <row r="26" spans="2:6" s="533" customFormat="1" ht="12.75">
      <c r="B26" s="548"/>
      <c r="C26" s="549"/>
      <c r="D26" s="550"/>
      <c r="E26" s="550"/>
      <c r="F26" s="550"/>
    </row>
    <row r="27" ht="12">
      <c r="B27" s="551"/>
    </row>
  </sheetData>
  <sheetProtection password="8694" sheet="1" objects="1" scenarios="1"/>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A1" sqref="A1"/>
    </sheetView>
  </sheetViews>
  <sheetFormatPr defaultColWidth="11.421875" defaultRowHeight="15"/>
  <cols>
    <col min="1" max="1" width="19.7109375" style="0" customWidth="1"/>
  </cols>
  <sheetData>
    <row r="1" spans="1:2" ht="14.25">
      <c r="A1" s="92" t="s">
        <v>296</v>
      </c>
      <c r="B1" s="448">
        <f>'Page de garde'!D22</f>
        <v>0</v>
      </c>
    </row>
    <row r="2" spans="1:2" ht="14.25">
      <c r="A2" s="92" t="s">
        <v>297</v>
      </c>
      <c r="B2" s="448">
        <f>'Page de garde'!$A$4</f>
        <v>0</v>
      </c>
    </row>
  </sheetData>
  <sheetProtection password="8694"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tabColor rgb="FF92D050"/>
  </sheetPr>
  <dimension ref="A1:M141"/>
  <sheetViews>
    <sheetView showGridLines="0" zoomScalePageLayoutView="0" workbookViewId="0" topLeftCell="A1">
      <selection activeCell="A1" sqref="A1"/>
    </sheetView>
  </sheetViews>
  <sheetFormatPr defaultColWidth="11.421875" defaultRowHeight="15"/>
  <cols>
    <col min="1" max="1" width="2.140625" style="370" customWidth="1"/>
    <col min="2" max="2" width="2.7109375" style="370" customWidth="1"/>
    <col min="3" max="11" width="11.421875" style="370" customWidth="1"/>
    <col min="12" max="12" width="45.7109375" style="370" customWidth="1"/>
    <col min="13" max="13" width="2.8515625" style="370" customWidth="1"/>
    <col min="14" max="16384" width="11.421875" style="370" customWidth="1"/>
  </cols>
  <sheetData>
    <row r="1" spans="1:13" ht="15" thickBot="1">
      <c r="A1" s="623"/>
      <c r="B1" s="624"/>
      <c r="C1" s="420"/>
      <c r="D1" s="420"/>
      <c r="E1" s="420"/>
      <c r="F1" s="420"/>
      <c r="G1" s="420"/>
      <c r="H1" s="420"/>
      <c r="I1" s="420"/>
      <c r="J1" s="420"/>
      <c r="K1" s="420"/>
      <c r="L1" s="420"/>
      <c r="M1" s="411"/>
    </row>
    <row r="2" spans="1:13" ht="15.75" thickBot="1">
      <c r="A2" s="625"/>
      <c r="B2" s="672" t="s">
        <v>207</v>
      </c>
      <c r="C2" s="673"/>
      <c r="D2" s="673"/>
      <c r="E2" s="673"/>
      <c r="F2" s="673"/>
      <c r="G2" s="673"/>
      <c r="H2" s="673"/>
      <c r="I2" s="673"/>
      <c r="J2" s="673"/>
      <c r="K2" s="673"/>
      <c r="L2" s="674"/>
      <c r="M2" s="412"/>
    </row>
    <row r="3" spans="1:13" ht="14.25">
      <c r="A3" s="625"/>
      <c r="B3" s="85"/>
      <c r="C3" s="626"/>
      <c r="D3" s="626"/>
      <c r="E3" s="626"/>
      <c r="F3" s="626"/>
      <c r="G3" s="626"/>
      <c r="H3" s="626"/>
      <c r="I3" s="626"/>
      <c r="J3" s="626"/>
      <c r="K3" s="626"/>
      <c r="L3" s="626"/>
      <c r="M3" s="412"/>
    </row>
    <row r="4" spans="1:13" ht="27.75" customHeight="1">
      <c r="A4" s="625"/>
      <c r="B4" s="85"/>
      <c r="C4" s="668" t="s">
        <v>367</v>
      </c>
      <c r="D4" s="668"/>
      <c r="E4" s="668"/>
      <c r="F4" s="668"/>
      <c r="G4" s="668"/>
      <c r="H4" s="668"/>
      <c r="I4" s="668"/>
      <c r="J4" s="668"/>
      <c r="K4" s="668"/>
      <c r="L4" s="668"/>
      <c r="M4" s="412"/>
    </row>
    <row r="5" spans="1:13" ht="14.25">
      <c r="A5" s="625"/>
      <c r="B5" s="85"/>
      <c r="C5" s="622"/>
      <c r="D5" s="622"/>
      <c r="E5" s="622"/>
      <c r="F5" s="622"/>
      <c r="G5" s="622"/>
      <c r="H5" s="622"/>
      <c r="I5" s="622"/>
      <c r="J5" s="622"/>
      <c r="K5" s="622"/>
      <c r="L5" s="622"/>
      <c r="M5" s="412"/>
    </row>
    <row r="6" spans="1:13" ht="27.75" customHeight="1">
      <c r="A6" s="625"/>
      <c r="B6" s="85"/>
      <c r="C6" s="675" t="s">
        <v>368</v>
      </c>
      <c r="D6" s="675"/>
      <c r="E6" s="675"/>
      <c r="F6" s="675"/>
      <c r="G6" s="675"/>
      <c r="H6" s="675"/>
      <c r="I6" s="675"/>
      <c r="J6" s="675"/>
      <c r="K6" s="675"/>
      <c r="L6" s="675"/>
      <c r="M6" s="412"/>
    </row>
    <row r="7" spans="1:13" ht="14.25">
      <c r="A7" s="625"/>
      <c r="B7" s="85"/>
      <c r="C7" s="627"/>
      <c r="D7" s="627"/>
      <c r="E7" s="627"/>
      <c r="F7" s="627"/>
      <c r="G7" s="627"/>
      <c r="H7" s="627"/>
      <c r="I7" s="627"/>
      <c r="J7" s="627"/>
      <c r="K7" s="627"/>
      <c r="L7" s="627"/>
      <c r="M7" s="412"/>
    </row>
    <row r="8" spans="1:13" ht="14.25">
      <c r="A8" s="625"/>
      <c r="B8" s="85"/>
      <c r="C8" s="628" t="s">
        <v>369</v>
      </c>
      <c r="D8" s="629"/>
      <c r="E8" s="629"/>
      <c r="F8" s="629"/>
      <c r="G8" s="629"/>
      <c r="H8" s="630"/>
      <c r="I8" s="630"/>
      <c r="J8" s="631"/>
      <c r="K8" s="631"/>
      <c r="L8" s="631"/>
      <c r="M8" s="412"/>
    </row>
    <row r="9" spans="1:13" ht="14.25">
      <c r="A9" s="625"/>
      <c r="B9" s="85"/>
      <c r="C9" s="632"/>
      <c r="D9" s="631"/>
      <c r="E9" s="631"/>
      <c r="F9" s="631"/>
      <c r="G9" s="631"/>
      <c r="H9" s="631"/>
      <c r="I9" s="631"/>
      <c r="J9" s="631"/>
      <c r="K9" s="631"/>
      <c r="L9" s="631"/>
      <c r="M9" s="412"/>
    </row>
    <row r="10" spans="1:13" ht="14.25">
      <c r="A10" s="625"/>
      <c r="B10" s="85"/>
      <c r="C10" s="633" t="s">
        <v>370</v>
      </c>
      <c r="D10" s="634"/>
      <c r="E10" s="634"/>
      <c r="F10" s="631"/>
      <c r="G10" s="631"/>
      <c r="H10" s="631"/>
      <c r="I10" s="631"/>
      <c r="J10" s="631"/>
      <c r="K10" s="631"/>
      <c r="L10" s="631"/>
      <c r="M10" s="412"/>
    </row>
    <row r="11" spans="1:13" ht="29.25" customHeight="1">
      <c r="A11" s="625"/>
      <c r="B11" s="85"/>
      <c r="C11" s="676" t="s">
        <v>371</v>
      </c>
      <c r="D11" s="676"/>
      <c r="E11" s="676"/>
      <c r="F11" s="676"/>
      <c r="G11" s="676"/>
      <c r="H11" s="676"/>
      <c r="I11" s="676"/>
      <c r="J11" s="676"/>
      <c r="K11" s="676"/>
      <c r="L11" s="676"/>
      <c r="M11" s="412"/>
    </row>
    <row r="12" spans="1:13" ht="14.25">
      <c r="A12" s="625"/>
      <c r="B12" s="85"/>
      <c r="C12" s="677" t="s">
        <v>372</v>
      </c>
      <c r="D12" s="677"/>
      <c r="E12" s="677"/>
      <c r="F12" s="677"/>
      <c r="G12" s="677"/>
      <c r="H12" s="677"/>
      <c r="I12" s="677"/>
      <c r="J12" s="677"/>
      <c r="K12" s="677"/>
      <c r="L12" s="677"/>
      <c r="M12" s="412"/>
    </row>
    <row r="13" spans="1:13" ht="14.25">
      <c r="A13" s="625"/>
      <c r="B13" s="85"/>
      <c r="C13" s="635"/>
      <c r="D13" s="635"/>
      <c r="E13" s="635"/>
      <c r="F13" s="635"/>
      <c r="G13" s="635"/>
      <c r="H13" s="635"/>
      <c r="I13" s="635"/>
      <c r="J13" s="635"/>
      <c r="K13" s="635"/>
      <c r="L13" s="635"/>
      <c r="M13" s="412"/>
    </row>
    <row r="14" spans="1:13" ht="14.25">
      <c r="A14" s="625"/>
      <c r="B14" s="85"/>
      <c r="C14" s="678" t="s">
        <v>373</v>
      </c>
      <c r="D14" s="678"/>
      <c r="E14" s="678"/>
      <c r="F14" s="678"/>
      <c r="G14" s="678"/>
      <c r="H14" s="678"/>
      <c r="I14" s="678"/>
      <c r="J14" s="635"/>
      <c r="K14" s="635"/>
      <c r="L14" s="635"/>
      <c r="M14" s="412"/>
    </row>
    <row r="15" spans="1:13" ht="14.25">
      <c r="A15" s="625"/>
      <c r="B15" s="85"/>
      <c r="C15" s="636"/>
      <c r="D15" s="636"/>
      <c r="E15" s="636"/>
      <c r="F15" s="636"/>
      <c r="G15" s="636"/>
      <c r="H15" s="636"/>
      <c r="I15" s="636"/>
      <c r="J15" s="636"/>
      <c r="K15" s="636"/>
      <c r="L15" s="636"/>
      <c r="M15" s="412"/>
    </row>
    <row r="16" spans="1:13" ht="28.5" customHeight="1">
      <c r="A16" s="625"/>
      <c r="B16" s="85"/>
      <c r="C16" s="676" t="s">
        <v>374</v>
      </c>
      <c r="D16" s="676"/>
      <c r="E16" s="676"/>
      <c r="F16" s="676"/>
      <c r="G16" s="676"/>
      <c r="H16" s="676"/>
      <c r="I16" s="676"/>
      <c r="J16" s="676"/>
      <c r="K16" s="676"/>
      <c r="L16" s="676"/>
      <c r="M16" s="412"/>
    </row>
    <row r="17" spans="1:13" ht="14.25">
      <c r="A17" s="625"/>
      <c r="B17" s="85"/>
      <c r="C17" s="636"/>
      <c r="D17" s="636"/>
      <c r="E17" s="636"/>
      <c r="F17" s="636"/>
      <c r="G17" s="636"/>
      <c r="H17" s="636"/>
      <c r="I17" s="636"/>
      <c r="J17" s="636"/>
      <c r="K17" s="636"/>
      <c r="L17" s="636"/>
      <c r="M17" s="412"/>
    </row>
    <row r="18" spans="1:13" ht="15" customHeight="1">
      <c r="A18" s="625"/>
      <c r="B18" s="85"/>
      <c r="C18" s="676" t="s">
        <v>375</v>
      </c>
      <c r="D18" s="676"/>
      <c r="E18" s="676"/>
      <c r="F18" s="676"/>
      <c r="G18" s="676"/>
      <c r="H18" s="676"/>
      <c r="I18" s="676"/>
      <c r="J18" s="676"/>
      <c r="K18" s="676"/>
      <c r="L18" s="676"/>
      <c r="M18" s="412"/>
    </row>
    <row r="19" spans="1:13" ht="14.25">
      <c r="A19" s="625"/>
      <c r="B19" s="85"/>
      <c r="C19" s="676" t="s">
        <v>376</v>
      </c>
      <c r="D19" s="676"/>
      <c r="E19" s="676"/>
      <c r="F19" s="676"/>
      <c r="G19" s="676"/>
      <c r="H19" s="676"/>
      <c r="I19" s="676"/>
      <c r="J19" s="636"/>
      <c r="K19" s="636"/>
      <c r="L19" s="636"/>
      <c r="M19" s="412"/>
    </row>
    <row r="20" spans="1:13" ht="14.25">
      <c r="A20" s="625"/>
      <c r="B20" s="85"/>
      <c r="C20" s="636"/>
      <c r="D20" s="636"/>
      <c r="E20" s="636"/>
      <c r="F20" s="636"/>
      <c r="G20" s="636"/>
      <c r="H20" s="636"/>
      <c r="I20" s="636"/>
      <c r="J20" s="636"/>
      <c r="K20" s="636"/>
      <c r="L20" s="636"/>
      <c r="M20" s="412"/>
    </row>
    <row r="21" spans="1:13" ht="14.25">
      <c r="A21" s="625"/>
      <c r="B21" s="85"/>
      <c r="C21" s="633" t="s">
        <v>377</v>
      </c>
      <c r="D21" s="634"/>
      <c r="E21" s="634"/>
      <c r="F21" s="631"/>
      <c r="G21" s="631"/>
      <c r="H21" s="631"/>
      <c r="I21" s="631"/>
      <c r="J21" s="631"/>
      <c r="K21" s="631"/>
      <c r="L21" s="631"/>
      <c r="M21" s="412"/>
    </row>
    <row r="22" spans="1:13" ht="14.25">
      <c r="A22" s="625"/>
      <c r="B22" s="85"/>
      <c r="C22" s="676" t="s">
        <v>378</v>
      </c>
      <c r="D22" s="676"/>
      <c r="E22" s="676"/>
      <c r="F22" s="676"/>
      <c r="G22" s="676"/>
      <c r="H22" s="676"/>
      <c r="I22" s="676"/>
      <c r="J22" s="676"/>
      <c r="K22" s="676"/>
      <c r="L22" s="676"/>
      <c r="M22" s="412"/>
    </row>
    <row r="23" spans="1:13" ht="14.25">
      <c r="A23" s="625"/>
      <c r="B23" s="85"/>
      <c r="C23" s="676"/>
      <c r="D23" s="676"/>
      <c r="E23" s="676"/>
      <c r="F23" s="676"/>
      <c r="G23" s="676"/>
      <c r="H23" s="676"/>
      <c r="I23" s="676"/>
      <c r="J23" s="676"/>
      <c r="K23" s="676"/>
      <c r="L23" s="676"/>
      <c r="M23" s="412"/>
    </row>
    <row r="24" spans="1:13" ht="14.25">
      <c r="A24" s="625"/>
      <c r="B24" s="85"/>
      <c r="C24" s="627"/>
      <c r="D24" s="627"/>
      <c r="E24" s="627"/>
      <c r="F24" s="627"/>
      <c r="G24" s="627"/>
      <c r="H24" s="627"/>
      <c r="I24" s="627"/>
      <c r="J24" s="627"/>
      <c r="K24" s="627"/>
      <c r="L24" s="627"/>
      <c r="M24" s="412"/>
    </row>
    <row r="25" spans="1:13" ht="14.25">
      <c r="A25" s="625"/>
      <c r="B25" s="85"/>
      <c r="C25" s="633" t="s">
        <v>379</v>
      </c>
      <c r="D25" s="634"/>
      <c r="E25" s="634"/>
      <c r="F25" s="631"/>
      <c r="G25" s="631"/>
      <c r="H25" s="631"/>
      <c r="I25" s="631"/>
      <c r="J25" s="631"/>
      <c r="K25" s="631"/>
      <c r="L25" s="631"/>
      <c r="M25" s="412"/>
    </row>
    <row r="26" spans="1:13" ht="14.25">
      <c r="A26" s="625"/>
      <c r="B26" s="85"/>
      <c r="C26" s="676" t="s">
        <v>380</v>
      </c>
      <c r="D26" s="676"/>
      <c r="E26" s="676"/>
      <c r="F26" s="676"/>
      <c r="G26" s="676"/>
      <c r="H26" s="676"/>
      <c r="I26" s="676"/>
      <c r="J26" s="676"/>
      <c r="K26" s="676"/>
      <c r="L26" s="676"/>
      <c r="M26" s="412"/>
    </row>
    <row r="27" spans="1:13" ht="14.25">
      <c r="A27" s="625"/>
      <c r="B27" s="85"/>
      <c r="C27" s="676"/>
      <c r="D27" s="676"/>
      <c r="E27" s="676"/>
      <c r="F27" s="676"/>
      <c r="G27" s="676"/>
      <c r="H27" s="676"/>
      <c r="I27" s="676"/>
      <c r="J27" s="676"/>
      <c r="K27" s="676"/>
      <c r="L27" s="676"/>
      <c r="M27" s="412"/>
    </row>
    <row r="28" spans="1:13" ht="14.25">
      <c r="A28" s="625"/>
      <c r="B28" s="85"/>
      <c r="C28" s="635"/>
      <c r="D28" s="635"/>
      <c r="E28" s="635"/>
      <c r="F28" s="635"/>
      <c r="G28" s="635"/>
      <c r="H28" s="635"/>
      <c r="I28" s="635"/>
      <c r="J28" s="635"/>
      <c r="K28" s="635"/>
      <c r="L28" s="635"/>
      <c r="M28" s="412"/>
    </row>
    <row r="29" spans="1:13" ht="14.25">
      <c r="A29" s="625"/>
      <c r="B29" s="85"/>
      <c r="C29" s="676" t="s">
        <v>381</v>
      </c>
      <c r="D29" s="676"/>
      <c r="E29" s="676"/>
      <c r="F29" s="676"/>
      <c r="G29" s="676"/>
      <c r="H29" s="676"/>
      <c r="I29" s="676"/>
      <c r="J29" s="676"/>
      <c r="K29" s="676"/>
      <c r="L29" s="676"/>
      <c r="M29" s="412"/>
    </row>
    <row r="30" spans="1:13" ht="14.25">
      <c r="A30" s="625"/>
      <c r="B30" s="85"/>
      <c r="C30" s="635"/>
      <c r="D30" s="635"/>
      <c r="E30" s="635"/>
      <c r="F30" s="635"/>
      <c r="G30" s="635"/>
      <c r="H30" s="635"/>
      <c r="I30" s="635"/>
      <c r="J30" s="635"/>
      <c r="K30" s="635"/>
      <c r="L30" s="635"/>
      <c r="M30" s="412"/>
    </row>
    <row r="31" spans="1:13" ht="14.25">
      <c r="A31" s="625"/>
      <c r="B31" s="85"/>
      <c r="C31" s="628" t="s">
        <v>382</v>
      </c>
      <c r="D31" s="629"/>
      <c r="E31" s="629"/>
      <c r="F31" s="629"/>
      <c r="G31" s="629"/>
      <c r="H31" s="631"/>
      <c r="I31" s="631"/>
      <c r="J31" s="631"/>
      <c r="K31" s="631"/>
      <c r="L31" s="631"/>
      <c r="M31" s="412"/>
    </row>
    <row r="32" spans="1:13" ht="14.25">
      <c r="A32" s="625"/>
      <c r="B32" s="85"/>
      <c r="C32" s="632"/>
      <c r="D32" s="631"/>
      <c r="E32" s="631"/>
      <c r="F32" s="631"/>
      <c r="G32" s="631"/>
      <c r="H32" s="631"/>
      <c r="I32" s="631"/>
      <c r="J32" s="631"/>
      <c r="K32" s="631"/>
      <c r="L32" s="631"/>
      <c r="M32" s="412"/>
    </row>
    <row r="33" spans="1:13" ht="30.75" customHeight="1">
      <c r="A33" s="625"/>
      <c r="B33" s="85"/>
      <c r="C33" s="679" t="s">
        <v>383</v>
      </c>
      <c r="D33" s="679"/>
      <c r="E33" s="679"/>
      <c r="F33" s="679"/>
      <c r="G33" s="679"/>
      <c r="H33" s="679"/>
      <c r="I33" s="679"/>
      <c r="J33" s="679"/>
      <c r="K33" s="679"/>
      <c r="L33" s="679"/>
      <c r="M33" s="412"/>
    </row>
    <row r="34" spans="1:13" ht="20.25" customHeight="1">
      <c r="A34" s="625"/>
      <c r="B34" s="85"/>
      <c r="C34" s="633" t="s">
        <v>384</v>
      </c>
      <c r="D34" s="631"/>
      <c r="E34" s="631"/>
      <c r="F34" s="631"/>
      <c r="G34" s="631"/>
      <c r="H34" s="631"/>
      <c r="I34" s="631"/>
      <c r="J34" s="631"/>
      <c r="K34" s="631"/>
      <c r="L34" s="631"/>
      <c r="M34" s="412"/>
    </row>
    <row r="35" spans="1:13" ht="28.5" customHeight="1">
      <c r="A35" s="625"/>
      <c r="B35" s="85"/>
      <c r="C35" s="679" t="s">
        <v>385</v>
      </c>
      <c r="D35" s="679"/>
      <c r="E35" s="679"/>
      <c r="F35" s="679"/>
      <c r="G35" s="679"/>
      <c r="H35" s="679"/>
      <c r="I35" s="679"/>
      <c r="J35" s="679"/>
      <c r="K35" s="679"/>
      <c r="L35" s="679"/>
      <c r="M35" s="412"/>
    </row>
    <row r="36" spans="1:13" ht="14.25">
      <c r="A36" s="625"/>
      <c r="B36" s="85"/>
      <c r="C36" s="632"/>
      <c r="D36" s="631"/>
      <c r="E36" s="631"/>
      <c r="F36" s="631"/>
      <c r="G36" s="631"/>
      <c r="H36" s="631"/>
      <c r="I36" s="631"/>
      <c r="J36" s="631"/>
      <c r="K36" s="631"/>
      <c r="L36" s="631"/>
      <c r="M36" s="412"/>
    </row>
    <row r="37" spans="1:13" ht="14.25">
      <c r="A37" s="625"/>
      <c r="B37" s="85"/>
      <c r="C37" s="680" t="s">
        <v>386</v>
      </c>
      <c r="D37" s="680"/>
      <c r="E37" s="680"/>
      <c r="F37" s="680"/>
      <c r="G37" s="680"/>
      <c r="H37" s="680"/>
      <c r="I37" s="680"/>
      <c r="J37" s="680"/>
      <c r="K37" s="680"/>
      <c r="L37" s="680"/>
      <c r="M37" s="412"/>
    </row>
    <row r="38" spans="1:13" ht="14.25">
      <c r="A38" s="625"/>
      <c r="B38" s="85"/>
      <c r="C38" s="633" t="s">
        <v>387</v>
      </c>
      <c r="D38" s="633"/>
      <c r="E38" s="633"/>
      <c r="F38" s="633"/>
      <c r="G38" s="633"/>
      <c r="H38" s="633"/>
      <c r="I38" s="633"/>
      <c r="J38" s="633"/>
      <c r="K38" s="633"/>
      <c r="L38" s="633"/>
      <c r="M38" s="412"/>
    </row>
    <row r="39" spans="1:13" ht="14.25">
      <c r="A39" s="625"/>
      <c r="B39" s="85"/>
      <c r="C39" s="637" t="s">
        <v>388</v>
      </c>
      <c r="D39" s="633"/>
      <c r="E39" s="633"/>
      <c r="F39" s="633"/>
      <c r="G39" s="633"/>
      <c r="H39" s="633"/>
      <c r="I39" s="633"/>
      <c r="J39" s="633"/>
      <c r="K39" s="633"/>
      <c r="L39" s="633"/>
      <c r="M39" s="412"/>
    </row>
    <row r="40" spans="1:13" ht="15">
      <c r="A40" s="625"/>
      <c r="B40" s="85"/>
      <c r="C40" s="637" t="s">
        <v>389</v>
      </c>
      <c r="D40" s="633"/>
      <c r="E40" s="633"/>
      <c r="F40" s="633"/>
      <c r="G40" s="633"/>
      <c r="H40" s="633"/>
      <c r="I40" s="633"/>
      <c r="J40" s="633"/>
      <c r="K40" s="633"/>
      <c r="L40" s="633"/>
      <c r="M40" s="412"/>
    </row>
    <row r="41" spans="1:13" ht="30" customHeight="1">
      <c r="A41" s="625"/>
      <c r="B41" s="85"/>
      <c r="C41" s="681" t="s">
        <v>390</v>
      </c>
      <c r="D41" s="681"/>
      <c r="E41" s="681"/>
      <c r="F41" s="681"/>
      <c r="G41" s="681"/>
      <c r="H41" s="681"/>
      <c r="I41" s="681"/>
      <c r="J41" s="681"/>
      <c r="K41" s="681"/>
      <c r="L41" s="681"/>
      <c r="M41" s="412"/>
    </row>
    <row r="42" spans="1:13" ht="14.25">
      <c r="A42" s="625"/>
      <c r="B42" s="85"/>
      <c r="C42" s="633" t="s">
        <v>391</v>
      </c>
      <c r="D42" s="633"/>
      <c r="E42" s="633"/>
      <c r="F42" s="633"/>
      <c r="G42" s="633"/>
      <c r="H42" s="633"/>
      <c r="I42" s="633"/>
      <c r="J42" s="633"/>
      <c r="K42" s="633"/>
      <c r="L42" s="633"/>
      <c r="M42" s="412"/>
    </row>
    <row r="43" spans="1:13" ht="14.25">
      <c r="A43" s="625"/>
      <c r="B43" s="85"/>
      <c r="C43" s="637" t="s">
        <v>392</v>
      </c>
      <c r="D43" s="633"/>
      <c r="E43" s="633"/>
      <c r="F43" s="633"/>
      <c r="G43" s="633"/>
      <c r="H43" s="633"/>
      <c r="I43" s="633"/>
      <c r="J43" s="633"/>
      <c r="K43" s="633"/>
      <c r="L43" s="633"/>
      <c r="M43" s="412"/>
    </row>
    <row r="44" spans="1:13" ht="15">
      <c r="A44" s="625"/>
      <c r="B44" s="85"/>
      <c r="C44" s="637" t="s">
        <v>389</v>
      </c>
      <c r="D44" s="633"/>
      <c r="E44" s="633"/>
      <c r="F44" s="633"/>
      <c r="G44" s="633"/>
      <c r="H44" s="633"/>
      <c r="I44" s="633"/>
      <c r="J44" s="633"/>
      <c r="K44" s="633"/>
      <c r="L44" s="633"/>
      <c r="M44" s="412"/>
    </row>
    <row r="45" spans="1:13" ht="14.25">
      <c r="A45" s="625"/>
      <c r="B45" s="85"/>
      <c r="C45" s="637" t="s">
        <v>393</v>
      </c>
      <c r="D45" s="633"/>
      <c r="E45" s="633"/>
      <c r="F45" s="633"/>
      <c r="G45" s="633"/>
      <c r="H45" s="633"/>
      <c r="I45" s="633"/>
      <c r="J45" s="633"/>
      <c r="K45" s="633"/>
      <c r="L45" s="633"/>
      <c r="M45" s="412"/>
    </row>
    <row r="46" spans="1:13" ht="14.25">
      <c r="A46" s="625"/>
      <c r="B46" s="85"/>
      <c r="C46" s="633" t="s">
        <v>394</v>
      </c>
      <c r="D46" s="633"/>
      <c r="E46" s="633"/>
      <c r="F46" s="633"/>
      <c r="G46" s="633"/>
      <c r="H46" s="633"/>
      <c r="I46" s="633"/>
      <c r="J46" s="633"/>
      <c r="K46" s="633"/>
      <c r="L46" s="633"/>
      <c r="M46" s="412"/>
    </row>
    <row r="47" spans="1:13" ht="14.25">
      <c r="A47" s="625"/>
      <c r="B47" s="85"/>
      <c r="C47" s="633"/>
      <c r="D47" s="633"/>
      <c r="E47" s="633"/>
      <c r="F47" s="633"/>
      <c r="G47" s="633"/>
      <c r="H47" s="633"/>
      <c r="I47" s="633"/>
      <c r="J47" s="633"/>
      <c r="K47" s="633"/>
      <c r="L47" s="633"/>
      <c r="M47" s="412"/>
    </row>
    <row r="48" spans="1:13" ht="48.75" customHeight="1">
      <c r="A48" s="625"/>
      <c r="B48" s="85"/>
      <c r="C48" s="676" t="s">
        <v>395</v>
      </c>
      <c r="D48" s="676"/>
      <c r="E48" s="676"/>
      <c r="F48" s="676"/>
      <c r="G48" s="676"/>
      <c r="H48" s="676"/>
      <c r="I48" s="676"/>
      <c r="J48" s="676"/>
      <c r="K48" s="676"/>
      <c r="L48" s="676"/>
      <c r="M48" s="412"/>
    </row>
    <row r="49" spans="1:13" ht="14.25">
      <c r="A49" s="625"/>
      <c r="B49" s="85"/>
      <c r="C49" s="635"/>
      <c r="D49" s="635"/>
      <c r="E49" s="635"/>
      <c r="F49" s="635"/>
      <c r="G49" s="635"/>
      <c r="H49" s="635"/>
      <c r="I49" s="635"/>
      <c r="J49" s="635"/>
      <c r="K49" s="635"/>
      <c r="L49" s="635"/>
      <c r="M49" s="412"/>
    </row>
    <row r="50" spans="1:13" ht="14.25">
      <c r="A50" s="625"/>
      <c r="B50" s="85"/>
      <c r="C50" s="677" t="s">
        <v>396</v>
      </c>
      <c r="D50" s="677"/>
      <c r="E50" s="677"/>
      <c r="F50" s="677"/>
      <c r="G50" s="677"/>
      <c r="H50" s="677"/>
      <c r="I50" s="677"/>
      <c r="J50" s="677"/>
      <c r="K50" s="677"/>
      <c r="L50" s="677"/>
      <c r="M50" s="412"/>
    </row>
    <row r="51" spans="1:13" ht="14.25">
      <c r="A51" s="625"/>
      <c r="B51" s="85"/>
      <c r="C51" s="677" t="s">
        <v>397</v>
      </c>
      <c r="D51" s="677"/>
      <c r="E51" s="677"/>
      <c r="F51" s="677"/>
      <c r="G51" s="677"/>
      <c r="H51" s="677"/>
      <c r="I51" s="677"/>
      <c r="J51" s="677"/>
      <c r="K51" s="677"/>
      <c r="L51" s="677"/>
      <c r="M51" s="412"/>
    </row>
    <row r="52" spans="1:13" ht="14.25">
      <c r="A52" s="625"/>
      <c r="B52" s="85"/>
      <c r="C52" s="633"/>
      <c r="D52" s="633"/>
      <c r="E52" s="633"/>
      <c r="F52" s="633"/>
      <c r="G52" s="633"/>
      <c r="H52" s="633"/>
      <c r="I52" s="633"/>
      <c r="J52" s="633"/>
      <c r="K52" s="633"/>
      <c r="L52" s="633"/>
      <c r="M52" s="412"/>
    </row>
    <row r="53" spans="1:13" ht="14.25">
      <c r="A53" s="625"/>
      <c r="B53" s="85"/>
      <c r="C53" s="628" t="s">
        <v>398</v>
      </c>
      <c r="D53" s="628"/>
      <c r="E53" s="628"/>
      <c r="F53" s="628"/>
      <c r="G53" s="628"/>
      <c r="H53" s="631"/>
      <c r="I53" s="631"/>
      <c r="J53" s="631"/>
      <c r="K53" s="631"/>
      <c r="L53" s="631"/>
      <c r="M53" s="412"/>
    </row>
    <row r="54" spans="1:13" ht="14.25">
      <c r="A54" s="625"/>
      <c r="B54" s="85"/>
      <c r="C54" s="631"/>
      <c r="D54" s="631"/>
      <c r="E54" s="631"/>
      <c r="F54" s="631"/>
      <c r="G54" s="631"/>
      <c r="H54" s="631"/>
      <c r="I54" s="631"/>
      <c r="J54" s="631"/>
      <c r="K54" s="631"/>
      <c r="L54" s="631"/>
      <c r="M54" s="412"/>
    </row>
    <row r="55" spans="1:13" ht="14.25">
      <c r="A55" s="625"/>
      <c r="B55" s="85"/>
      <c r="C55" s="638" t="s">
        <v>399</v>
      </c>
      <c r="D55" s="634"/>
      <c r="E55" s="634"/>
      <c r="F55" s="631"/>
      <c r="G55" s="631"/>
      <c r="H55" s="631"/>
      <c r="I55" s="631"/>
      <c r="J55" s="631"/>
      <c r="K55" s="631"/>
      <c r="L55" s="631"/>
      <c r="M55" s="412"/>
    </row>
    <row r="56" spans="1:13" ht="25.5" customHeight="1">
      <c r="A56" s="625"/>
      <c r="B56" s="85"/>
      <c r="C56" s="679" t="s">
        <v>400</v>
      </c>
      <c r="D56" s="679"/>
      <c r="E56" s="679"/>
      <c r="F56" s="679"/>
      <c r="G56" s="679"/>
      <c r="H56" s="679"/>
      <c r="I56" s="679"/>
      <c r="J56" s="679"/>
      <c r="K56" s="679"/>
      <c r="L56" s="679"/>
      <c r="M56" s="412"/>
    </row>
    <row r="57" spans="1:13" ht="14.25">
      <c r="A57" s="625"/>
      <c r="B57" s="85"/>
      <c r="C57" s="638" t="s">
        <v>401</v>
      </c>
      <c r="D57" s="634"/>
      <c r="E57" s="634"/>
      <c r="F57" s="631"/>
      <c r="G57" s="631"/>
      <c r="H57" s="631"/>
      <c r="I57" s="631"/>
      <c r="J57" s="631"/>
      <c r="K57" s="631"/>
      <c r="L57" s="631"/>
      <c r="M57" s="412"/>
    </row>
    <row r="58" spans="1:13" ht="14.25">
      <c r="A58" s="625"/>
      <c r="B58" s="85"/>
      <c r="C58" s="638" t="s">
        <v>402</v>
      </c>
      <c r="D58" s="634"/>
      <c r="E58" s="634"/>
      <c r="F58" s="631"/>
      <c r="G58" s="631"/>
      <c r="H58" s="631"/>
      <c r="I58" s="631"/>
      <c r="J58" s="631"/>
      <c r="K58" s="631"/>
      <c r="L58" s="631"/>
      <c r="M58" s="412"/>
    </row>
    <row r="59" spans="1:13" ht="14.25">
      <c r="A59" s="625"/>
      <c r="B59" s="85"/>
      <c r="C59" s="638" t="s">
        <v>403</v>
      </c>
      <c r="D59" s="634"/>
      <c r="E59" s="634"/>
      <c r="F59" s="631"/>
      <c r="G59" s="631"/>
      <c r="H59" s="631"/>
      <c r="I59" s="631"/>
      <c r="J59" s="631"/>
      <c r="K59" s="631"/>
      <c r="L59" s="631"/>
      <c r="M59" s="412"/>
    </row>
    <row r="60" spans="1:13" ht="30" customHeight="1">
      <c r="A60" s="625"/>
      <c r="B60" s="85"/>
      <c r="C60" s="679" t="s">
        <v>404</v>
      </c>
      <c r="D60" s="679"/>
      <c r="E60" s="679"/>
      <c r="F60" s="679"/>
      <c r="G60" s="679"/>
      <c r="H60" s="679"/>
      <c r="I60" s="679"/>
      <c r="J60" s="679"/>
      <c r="K60" s="679"/>
      <c r="L60" s="679"/>
      <c r="M60" s="412"/>
    </row>
    <row r="61" spans="1:13" ht="14.25">
      <c r="A61" s="625"/>
      <c r="B61" s="85"/>
      <c r="C61" s="631"/>
      <c r="D61" s="631"/>
      <c r="E61" s="631"/>
      <c r="F61" s="631"/>
      <c r="G61" s="631"/>
      <c r="H61" s="631"/>
      <c r="I61" s="631"/>
      <c r="J61" s="631"/>
      <c r="K61" s="631"/>
      <c r="L61" s="631"/>
      <c r="M61" s="412"/>
    </row>
    <row r="62" spans="1:13" ht="14.25">
      <c r="A62" s="625"/>
      <c r="B62" s="85"/>
      <c r="C62" s="628" t="s">
        <v>405</v>
      </c>
      <c r="D62" s="628"/>
      <c r="E62" s="628"/>
      <c r="F62" s="628"/>
      <c r="G62" s="628"/>
      <c r="H62" s="631"/>
      <c r="I62" s="631"/>
      <c r="J62" s="631"/>
      <c r="K62" s="631"/>
      <c r="L62" s="631"/>
      <c r="M62" s="412"/>
    </row>
    <row r="63" spans="1:13" ht="14.25">
      <c r="A63" s="625"/>
      <c r="B63" s="85"/>
      <c r="C63" s="631"/>
      <c r="D63" s="631"/>
      <c r="E63" s="631"/>
      <c r="F63" s="631"/>
      <c r="G63" s="631"/>
      <c r="H63" s="631"/>
      <c r="I63" s="631"/>
      <c r="J63" s="631"/>
      <c r="K63" s="631"/>
      <c r="L63" s="631"/>
      <c r="M63" s="412"/>
    </row>
    <row r="64" spans="1:13" ht="14.25">
      <c r="A64" s="625"/>
      <c r="B64" s="85"/>
      <c r="C64" s="634" t="s">
        <v>406</v>
      </c>
      <c r="D64" s="634"/>
      <c r="E64" s="634"/>
      <c r="F64" s="634"/>
      <c r="G64" s="634"/>
      <c r="H64" s="634"/>
      <c r="I64" s="634"/>
      <c r="J64" s="634"/>
      <c r="K64" s="634"/>
      <c r="L64" s="634"/>
      <c r="M64" s="412"/>
    </row>
    <row r="65" spans="1:13" ht="14.25">
      <c r="A65" s="625"/>
      <c r="B65" s="85"/>
      <c r="C65" s="634" t="s">
        <v>407</v>
      </c>
      <c r="D65" s="634"/>
      <c r="E65" s="634"/>
      <c r="F65" s="634"/>
      <c r="G65" s="634"/>
      <c r="H65" s="634"/>
      <c r="I65" s="634"/>
      <c r="J65" s="634"/>
      <c r="K65" s="634"/>
      <c r="L65" s="634"/>
      <c r="M65" s="412"/>
    </row>
    <row r="66" spans="1:13" ht="14.25">
      <c r="A66" s="625"/>
      <c r="B66" s="85"/>
      <c r="C66" s="634" t="s">
        <v>408</v>
      </c>
      <c r="D66" s="634"/>
      <c r="E66" s="634"/>
      <c r="F66" s="634"/>
      <c r="G66" s="634"/>
      <c r="H66" s="634"/>
      <c r="I66" s="634"/>
      <c r="J66" s="634"/>
      <c r="K66" s="634"/>
      <c r="L66" s="634"/>
      <c r="M66" s="412"/>
    </row>
    <row r="67" spans="1:13" ht="14.25">
      <c r="A67" s="625"/>
      <c r="B67" s="85"/>
      <c r="C67" s="634" t="s">
        <v>409</v>
      </c>
      <c r="D67" s="634"/>
      <c r="E67" s="634"/>
      <c r="F67" s="634"/>
      <c r="G67" s="634"/>
      <c r="H67" s="634"/>
      <c r="I67" s="634"/>
      <c r="J67" s="634"/>
      <c r="K67" s="634"/>
      <c r="L67" s="634"/>
      <c r="M67" s="412"/>
    </row>
    <row r="68" spans="1:13" ht="25.5" customHeight="1">
      <c r="A68" s="625"/>
      <c r="B68" s="85"/>
      <c r="C68" s="682" t="s">
        <v>410</v>
      </c>
      <c r="D68" s="682"/>
      <c r="E68" s="682"/>
      <c r="F68" s="682"/>
      <c r="G68" s="682"/>
      <c r="H68" s="682"/>
      <c r="I68" s="682"/>
      <c r="J68" s="682"/>
      <c r="K68" s="682"/>
      <c r="L68" s="682"/>
      <c r="M68" s="412"/>
    </row>
    <row r="69" spans="1:13" ht="14.25">
      <c r="A69" s="625"/>
      <c r="B69" s="85"/>
      <c r="C69" s="634" t="s">
        <v>411</v>
      </c>
      <c r="D69" s="634"/>
      <c r="E69" s="634"/>
      <c r="F69" s="634"/>
      <c r="G69" s="634"/>
      <c r="H69" s="634"/>
      <c r="I69" s="634"/>
      <c r="J69" s="634"/>
      <c r="K69" s="634"/>
      <c r="L69" s="634"/>
      <c r="M69" s="412"/>
    </row>
    <row r="70" spans="1:13" ht="14.25">
      <c r="A70" s="625"/>
      <c r="B70" s="85"/>
      <c r="C70" s="634"/>
      <c r="D70" s="634"/>
      <c r="E70" s="634"/>
      <c r="F70" s="634"/>
      <c r="G70" s="634"/>
      <c r="H70" s="634"/>
      <c r="I70" s="634"/>
      <c r="J70" s="634"/>
      <c r="K70" s="634"/>
      <c r="L70" s="634"/>
      <c r="M70" s="412"/>
    </row>
    <row r="71" spans="1:13" ht="31.5" customHeight="1">
      <c r="A71" s="625"/>
      <c r="B71" s="85"/>
      <c r="C71" s="682" t="s">
        <v>412</v>
      </c>
      <c r="D71" s="682"/>
      <c r="E71" s="682"/>
      <c r="F71" s="682"/>
      <c r="G71" s="682"/>
      <c r="H71" s="682"/>
      <c r="I71" s="682"/>
      <c r="J71" s="682"/>
      <c r="K71" s="682"/>
      <c r="L71" s="682"/>
      <c r="M71" s="412"/>
    </row>
    <row r="72" spans="1:13" ht="31.5" customHeight="1">
      <c r="A72" s="625"/>
      <c r="B72" s="85"/>
      <c r="C72" s="682" t="s">
        <v>413</v>
      </c>
      <c r="D72" s="682"/>
      <c r="E72" s="682"/>
      <c r="F72" s="682"/>
      <c r="G72" s="682"/>
      <c r="H72" s="682"/>
      <c r="I72" s="682"/>
      <c r="J72" s="682"/>
      <c r="K72" s="682"/>
      <c r="L72" s="682"/>
      <c r="M72" s="412"/>
    </row>
    <row r="73" spans="1:13" ht="14.25">
      <c r="A73" s="625"/>
      <c r="B73" s="85"/>
      <c r="C73" s="634" t="s">
        <v>340</v>
      </c>
      <c r="D73" s="634"/>
      <c r="E73" s="634"/>
      <c r="F73" s="634"/>
      <c r="G73" s="634"/>
      <c r="H73" s="634"/>
      <c r="I73" s="634"/>
      <c r="J73" s="634"/>
      <c r="K73" s="634"/>
      <c r="L73" s="634"/>
      <c r="M73" s="412"/>
    </row>
    <row r="74" spans="1:13" ht="29.25" customHeight="1">
      <c r="A74" s="625"/>
      <c r="B74" s="85"/>
      <c r="C74" s="682" t="s">
        <v>414</v>
      </c>
      <c r="D74" s="682"/>
      <c r="E74" s="682"/>
      <c r="F74" s="682"/>
      <c r="G74" s="682"/>
      <c r="H74" s="682"/>
      <c r="I74" s="682"/>
      <c r="J74" s="682"/>
      <c r="K74" s="682"/>
      <c r="L74" s="682"/>
      <c r="M74" s="412"/>
    </row>
    <row r="75" spans="1:13" ht="28.5" customHeight="1">
      <c r="A75" s="625"/>
      <c r="B75" s="85"/>
      <c r="C75" s="682" t="s">
        <v>415</v>
      </c>
      <c r="D75" s="682"/>
      <c r="E75" s="682"/>
      <c r="F75" s="682"/>
      <c r="G75" s="682"/>
      <c r="H75" s="682"/>
      <c r="I75" s="682"/>
      <c r="J75" s="682"/>
      <c r="K75" s="682"/>
      <c r="L75" s="682"/>
      <c r="M75" s="412"/>
    </row>
    <row r="76" spans="1:13" ht="14.25">
      <c r="A76" s="625"/>
      <c r="B76" s="85"/>
      <c r="C76" s="639"/>
      <c r="D76" s="639"/>
      <c r="E76" s="639"/>
      <c r="F76" s="639"/>
      <c r="G76" s="639"/>
      <c r="H76" s="639"/>
      <c r="I76" s="639"/>
      <c r="J76" s="639"/>
      <c r="K76" s="639"/>
      <c r="L76" s="639"/>
      <c r="M76" s="412"/>
    </row>
    <row r="77" spans="1:13" ht="14.25">
      <c r="A77" s="625"/>
      <c r="B77" s="85"/>
      <c r="C77" s="628" t="s">
        <v>416</v>
      </c>
      <c r="D77" s="628"/>
      <c r="E77" s="628"/>
      <c r="F77" s="628"/>
      <c r="G77" s="628"/>
      <c r="H77" s="639"/>
      <c r="I77" s="639"/>
      <c r="J77" s="639"/>
      <c r="K77" s="639"/>
      <c r="L77" s="639"/>
      <c r="M77" s="412"/>
    </row>
    <row r="78" spans="1:13" ht="14.25">
      <c r="A78" s="625"/>
      <c r="B78" s="85"/>
      <c r="C78" s="639"/>
      <c r="D78" s="639"/>
      <c r="E78" s="639"/>
      <c r="F78" s="639"/>
      <c r="G78" s="639"/>
      <c r="H78" s="639"/>
      <c r="I78" s="639"/>
      <c r="J78" s="639"/>
      <c r="K78" s="639"/>
      <c r="L78" s="639"/>
      <c r="M78" s="412"/>
    </row>
    <row r="79" spans="1:13" ht="25.5" customHeight="1">
      <c r="A79" s="625"/>
      <c r="B79" s="85"/>
      <c r="C79" s="682" t="s">
        <v>417</v>
      </c>
      <c r="D79" s="682"/>
      <c r="E79" s="682"/>
      <c r="F79" s="682"/>
      <c r="G79" s="682"/>
      <c r="H79" s="682"/>
      <c r="I79" s="682"/>
      <c r="J79" s="682"/>
      <c r="K79" s="682"/>
      <c r="L79" s="682"/>
      <c r="M79" s="412"/>
    </row>
    <row r="80" spans="1:13" ht="14.25">
      <c r="A80" s="625"/>
      <c r="B80" s="85"/>
      <c r="C80" s="639"/>
      <c r="D80" s="639"/>
      <c r="E80" s="639"/>
      <c r="F80" s="639"/>
      <c r="G80" s="639"/>
      <c r="H80" s="639"/>
      <c r="I80" s="639"/>
      <c r="J80" s="639"/>
      <c r="K80" s="639"/>
      <c r="L80" s="639"/>
      <c r="M80" s="412"/>
    </row>
    <row r="81" spans="1:13" ht="39.75" customHeight="1">
      <c r="A81" s="625"/>
      <c r="B81" s="85"/>
      <c r="C81" s="682" t="s">
        <v>418</v>
      </c>
      <c r="D81" s="682"/>
      <c r="E81" s="682"/>
      <c r="F81" s="682"/>
      <c r="G81" s="682"/>
      <c r="H81" s="682"/>
      <c r="I81" s="682"/>
      <c r="J81" s="682"/>
      <c r="K81" s="682"/>
      <c r="L81" s="682"/>
      <c r="M81" s="412"/>
    </row>
    <row r="82" spans="1:13" ht="14.25">
      <c r="A82" s="625"/>
      <c r="B82" s="85"/>
      <c r="C82" s="639"/>
      <c r="D82" s="639"/>
      <c r="E82" s="639"/>
      <c r="F82" s="639"/>
      <c r="G82" s="639"/>
      <c r="H82" s="639"/>
      <c r="I82" s="639"/>
      <c r="J82" s="639"/>
      <c r="K82" s="639"/>
      <c r="L82" s="639"/>
      <c r="M82" s="412"/>
    </row>
    <row r="83" spans="1:13" ht="27" customHeight="1">
      <c r="A83" s="625"/>
      <c r="B83" s="85"/>
      <c r="C83" s="682" t="s">
        <v>419</v>
      </c>
      <c r="D83" s="682"/>
      <c r="E83" s="682"/>
      <c r="F83" s="682"/>
      <c r="G83" s="682"/>
      <c r="H83" s="682"/>
      <c r="I83" s="682"/>
      <c r="J83" s="682"/>
      <c r="K83" s="682"/>
      <c r="L83" s="682"/>
      <c r="M83" s="412"/>
    </row>
    <row r="84" spans="1:13" ht="14.25">
      <c r="A84" s="625"/>
      <c r="B84" s="85"/>
      <c r="C84" s="639"/>
      <c r="D84" s="639"/>
      <c r="E84" s="639"/>
      <c r="F84" s="639"/>
      <c r="G84" s="639"/>
      <c r="H84" s="639"/>
      <c r="I84" s="639"/>
      <c r="J84" s="639"/>
      <c r="K84" s="639"/>
      <c r="L84" s="639"/>
      <c r="M84" s="412"/>
    </row>
    <row r="85" spans="1:13" ht="17.25" customHeight="1">
      <c r="A85" s="625"/>
      <c r="B85" s="85"/>
      <c r="C85" s="682" t="s">
        <v>420</v>
      </c>
      <c r="D85" s="682"/>
      <c r="E85" s="682"/>
      <c r="F85" s="682"/>
      <c r="G85" s="682"/>
      <c r="H85" s="682"/>
      <c r="I85" s="682"/>
      <c r="J85" s="682"/>
      <c r="K85" s="682"/>
      <c r="L85" s="682"/>
      <c r="M85" s="412"/>
    </row>
    <row r="86" spans="1:13" ht="15" thickBot="1">
      <c r="A86" s="625"/>
      <c r="B86" s="85"/>
      <c r="C86" s="639"/>
      <c r="D86" s="639"/>
      <c r="E86" s="639"/>
      <c r="F86" s="639"/>
      <c r="G86" s="639"/>
      <c r="H86" s="639"/>
      <c r="I86" s="639"/>
      <c r="J86" s="639"/>
      <c r="K86" s="639"/>
      <c r="L86" s="639"/>
      <c r="M86" s="412"/>
    </row>
    <row r="87" spans="1:13" ht="15" thickBot="1">
      <c r="A87" s="640"/>
      <c r="B87" s="641"/>
      <c r="C87" s="642"/>
      <c r="D87" s="642"/>
      <c r="E87" s="642"/>
      <c r="F87" s="642"/>
      <c r="G87" s="642"/>
      <c r="H87" s="642"/>
      <c r="I87" s="642"/>
      <c r="J87" s="642"/>
      <c r="K87" s="642"/>
      <c r="L87" s="642"/>
      <c r="M87" s="642"/>
    </row>
    <row r="88" spans="1:13" ht="15" thickBot="1">
      <c r="A88" s="420"/>
      <c r="B88" s="86"/>
      <c r="C88" s="410"/>
      <c r="D88" s="410"/>
      <c r="E88" s="410"/>
      <c r="F88" s="410"/>
      <c r="G88" s="410"/>
      <c r="H88" s="410"/>
      <c r="I88" s="410"/>
      <c r="J88" s="410"/>
      <c r="K88" s="410"/>
      <c r="L88" s="410"/>
      <c r="M88" s="411"/>
    </row>
    <row r="89" spans="1:13" ht="38.25" customHeight="1" thickBot="1">
      <c r="A89" s="410"/>
      <c r="B89" s="672" t="s">
        <v>252</v>
      </c>
      <c r="C89" s="673"/>
      <c r="D89" s="673"/>
      <c r="E89" s="673"/>
      <c r="F89" s="673"/>
      <c r="G89" s="673"/>
      <c r="H89" s="673"/>
      <c r="I89" s="673"/>
      <c r="J89" s="673"/>
      <c r="K89" s="673"/>
      <c r="L89" s="674"/>
      <c r="M89" s="412"/>
    </row>
    <row r="90" spans="1:13" ht="14.25">
      <c r="A90" s="410"/>
      <c r="B90" s="86"/>
      <c r="C90" s="410"/>
      <c r="D90" s="410"/>
      <c r="E90" s="410"/>
      <c r="F90" s="410"/>
      <c r="G90" s="410"/>
      <c r="H90" s="410"/>
      <c r="I90" s="410"/>
      <c r="J90" s="410"/>
      <c r="K90" s="410"/>
      <c r="L90" s="410"/>
      <c r="M90" s="412"/>
    </row>
    <row r="91" spans="1:13" ht="14.25">
      <c r="A91" s="410"/>
      <c r="B91" s="413">
        <v>1</v>
      </c>
      <c r="C91" s="669" t="s">
        <v>253</v>
      </c>
      <c r="D91" s="669"/>
      <c r="E91" s="669"/>
      <c r="F91" s="669"/>
      <c r="G91" s="669"/>
      <c r="H91" s="669"/>
      <c r="I91" s="86"/>
      <c r="J91" s="86"/>
      <c r="K91" s="86"/>
      <c r="L91" s="86"/>
      <c r="M91" s="412"/>
    </row>
    <row r="92" spans="1:13" ht="25.5" customHeight="1">
      <c r="A92" s="410"/>
      <c r="B92" s="414"/>
      <c r="C92" s="668" t="s">
        <v>284</v>
      </c>
      <c r="D92" s="668"/>
      <c r="E92" s="668"/>
      <c r="F92" s="668"/>
      <c r="G92" s="668"/>
      <c r="H92" s="668"/>
      <c r="I92" s="668"/>
      <c r="J92" s="668"/>
      <c r="K92" s="668"/>
      <c r="L92" s="668"/>
      <c r="M92" s="412"/>
    </row>
    <row r="93" spans="1:13" ht="25.5" customHeight="1">
      <c r="A93" s="410"/>
      <c r="B93" s="414"/>
      <c r="C93" s="668" t="s">
        <v>254</v>
      </c>
      <c r="D93" s="668"/>
      <c r="E93" s="668"/>
      <c r="F93" s="668"/>
      <c r="G93" s="668"/>
      <c r="H93" s="668"/>
      <c r="I93" s="668"/>
      <c r="J93" s="668"/>
      <c r="K93" s="668"/>
      <c r="L93" s="668"/>
      <c r="M93" s="412"/>
    </row>
    <row r="94" spans="1:13" ht="14.25">
      <c r="A94" s="410"/>
      <c r="B94" s="414"/>
      <c r="C94" s="415"/>
      <c r="D94" s="86"/>
      <c r="E94" s="86"/>
      <c r="F94" s="86"/>
      <c r="G94" s="86"/>
      <c r="H94" s="86"/>
      <c r="I94" s="86"/>
      <c r="J94" s="86"/>
      <c r="K94" s="86"/>
      <c r="L94" s="86"/>
      <c r="M94" s="412"/>
    </row>
    <row r="95" spans="1:13" ht="14.25">
      <c r="A95" s="410"/>
      <c r="B95" s="413">
        <v>2</v>
      </c>
      <c r="C95" s="669" t="s">
        <v>255</v>
      </c>
      <c r="D95" s="669"/>
      <c r="E95" s="669"/>
      <c r="F95" s="669"/>
      <c r="G95" s="669"/>
      <c r="H95" s="669"/>
      <c r="I95" s="86"/>
      <c r="J95" s="86"/>
      <c r="K95" s="86"/>
      <c r="L95" s="86"/>
      <c r="M95" s="412"/>
    </row>
    <row r="96" spans="1:13" ht="25.5" customHeight="1">
      <c r="A96" s="410"/>
      <c r="B96" s="414"/>
      <c r="C96" s="668" t="s">
        <v>256</v>
      </c>
      <c r="D96" s="668"/>
      <c r="E96" s="668"/>
      <c r="F96" s="668"/>
      <c r="G96" s="668"/>
      <c r="H96" s="668"/>
      <c r="I96" s="668"/>
      <c r="J96" s="668"/>
      <c r="K96" s="668"/>
      <c r="L96" s="668"/>
      <c r="M96" s="412"/>
    </row>
    <row r="97" spans="1:13" ht="14.25">
      <c r="A97" s="410"/>
      <c r="B97" s="414"/>
      <c r="C97" s="86"/>
      <c r="D97" s="86"/>
      <c r="E97" s="86"/>
      <c r="F97" s="86"/>
      <c r="G97" s="86"/>
      <c r="H97" s="86"/>
      <c r="I97" s="86"/>
      <c r="J97" s="86"/>
      <c r="K97" s="86"/>
      <c r="L97" s="86"/>
      <c r="M97" s="412"/>
    </row>
    <row r="98" spans="1:13" ht="14.25">
      <c r="A98" s="410"/>
      <c r="B98" s="413">
        <v>3</v>
      </c>
      <c r="C98" s="669" t="s">
        <v>257</v>
      </c>
      <c r="D98" s="669"/>
      <c r="E98" s="669"/>
      <c r="F98" s="669"/>
      <c r="G98" s="669"/>
      <c r="H98" s="669"/>
      <c r="I98" s="86"/>
      <c r="J98" s="86"/>
      <c r="K98" s="86"/>
      <c r="L98" s="86"/>
      <c r="M98" s="412"/>
    </row>
    <row r="99" spans="1:13" ht="14.25">
      <c r="A99" s="410"/>
      <c r="B99" s="414"/>
      <c r="C99" s="86" t="s">
        <v>258</v>
      </c>
      <c r="D99" s="86"/>
      <c r="E99" s="86"/>
      <c r="F99" s="86"/>
      <c r="G99" s="86"/>
      <c r="H99" s="86"/>
      <c r="I99" s="86"/>
      <c r="J99" s="86"/>
      <c r="K99" s="86"/>
      <c r="L99" s="86"/>
      <c r="M99" s="412"/>
    </row>
    <row r="100" spans="1:13" ht="14.25">
      <c r="A100" s="410"/>
      <c r="B100" s="414"/>
      <c r="C100" s="86"/>
      <c r="D100" s="86"/>
      <c r="E100" s="86"/>
      <c r="F100" s="86"/>
      <c r="G100" s="86"/>
      <c r="H100" s="86"/>
      <c r="I100" s="86"/>
      <c r="J100" s="86"/>
      <c r="K100" s="86"/>
      <c r="L100" s="86"/>
      <c r="M100" s="412"/>
    </row>
    <row r="101" spans="1:13" ht="14.25">
      <c r="A101" s="410"/>
      <c r="B101" s="413">
        <v>4</v>
      </c>
      <c r="C101" s="669" t="s">
        <v>259</v>
      </c>
      <c r="D101" s="669"/>
      <c r="E101" s="669"/>
      <c r="F101" s="669"/>
      <c r="G101" s="669"/>
      <c r="H101" s="669"/>
      <c r="I101" s="86"/>
      <c r="J101" s="86"/>
      <c r="K101" s="86"/>
      <c r="L101" s="86"/>
      <c r="M101" s="412"/>
    </row>
    <row r="102" spans="1:13" ht="21.75" customHeight="1">
      <c r="A102" s="410"/>
      <c r="B102" s="414"/>
      <c r="C102" s="86"/>
      <c r="D102" s="414" t="s">
        <v>260</v>
      </c>
      <c r="E102" s="86"/>
      <c r="F102" s="86"/>
      <c r="G102" s="86"/>
      <c r="H102" s="86"/>
      <c r="I102" s="86"/>
      <c r="J102" s="86"/>
      <c r="K102" s="86"/>
      <c r="L102" s="86"/>
      <c r="M102" s="412"/>
    </row>
    <row r="103" spans="1:13" ht="21.75" customHeight="1">
      <c r="A103" s="410"/>
      <c r="B103" s="414"/>
      <c r="C103" s="86"/>
      <c r="D103" s="414" t="s">
        <v>288</v>
      </c>
      <c r="E103" s="86"/>
      <c r="F103" s="86"/>
      <c r="G103" s="86"/>
      <c r="H103" s="86"/>
      <c r="I103" s="86"/>
      <c r="J103" s="86"/>
      <c r="K103" s="86"/>
      <c r="L103" s="86"/>
      <c r="M103" s="412"/>
    </row>
    <row r="104" spans="1:13" ht="25.5" customHeight="1">
      <c r="A104" s="410"/>
      <c r="B104" s="414"/>
      <c r="C104" s="86"/>
      <c r="D104" s="670" t="s">
        <v>261</v>
      </c>
      <c r="E104" s="670"/>
      <c r="F104" s="670"/>
      <c r="G104" s="670"/>
      <c r="H104" s="670"/>
      <c r="I104" s="670"/>
      <c r="J104" s="670"/>
      <c r="K104" s="670"/>
      <c r="L104" s="670"/>
      <c r="M104" s="412"/>
    </row>
    <row r="105" spans="1:13" ht="14.25">
      <c r="A105" s="410"/>
      <c r="B105" s="414"/>
      <c r="C105" s="86"/>
      <c r="D105" s="86"/>
      <c r="E105" s="86"/>
      <c r="F105" s="86"/>
      <c r="G105" s="86"/>
      <c r="H105" s="86"/>
      <c r="I105" s="86"/>
      <c r="J105" s="86"/>
      <c r="K105" s="86"/>
      <c r="L105" s="86"/>
      <c r="M105" s="412"/>
    </row>
    <row r="106" spans="1:13" ht="14.25">
      <c r="A106" s="410"/>
      <c r="B106" s="413">
        <v>5</v>
      </c>
      <c r="C106" s="669" t="s">
        <v>262</v>
      </c>
      <c r="D106" s="669"/>
      <c r="E106" s="669"/>
      <c r="F106" s="669"/>
      <c r="G106" s="669"/>
      <c r="H106" s="669"/>
      <c r="I106" s="86"/>
      <c r="J106" s="86"/>
      <c r="K106" s="86"/>
      <c r="L106" s="86"/>
      <c r="M106" s="412"/>
    </row>
    <row r="107" spans="1:13" ht="14.25">
      <c r="A107" s="410"/>
      <c r="B107" s="414"/>
      <c r="C107" s="415" t="s">
        <v>263</v>
      </c>
      <c r="D107" s="86"/>
      <c r="E107" s="86"/>
      <c r="F107" s="86"/>
      <c r="G107" s="86"/>
      <c r="H107" s="86"/>
      <c r="I107" s="86"/>
      <c r="J107" s="86"/>
      <c r="K107" s="86"/>
      <c r="L107" s="86"/>
      <c r="M107" s="412"/>
    </row>
    <row r="108" spans="1:13" ht="14.25">
      <c r="A108" s="410"/>
      <c r="B108" s="414"/>
      <c r="C108" s="86" t="s">
        <v>264</v>
      </c>
      <c r="D108" s="86"/>
      <c r="E108" s="86"/>
      <c r="F108" s="86"/>
      <c r="G108" s="86"/>
      <c r="H108" s="86"/>
      <c r="I108" s="86"/>
      <c r="J108" s="86"/>
      <c r="K108" s="86"/>
      <c r="L108" s="86"/>
      <c r="M108" s="412"/>
    </row>
    <row r="109" spans="1:13" ht="14.25">
      <c r="A109" s="410"/>
      <c r="B109" s="414"/>
      <c r="C109" s="86" t="s">
        <v>290</v>
      </c>
      <c r="D109" s="86"/>
      <c r="E109" s="86"/>
      <c r="F109" s="86"/>
      <c r="G109" s="86"/>
      <c r="H109" s="86"/>
      <c r="I109" s="86"/>
      <c r="J109" s="86"/>
      <c r="K109" s="86"/>
      <c r="L109" s="86"/>
      <c r="M109" s="412"/>
    </row>
    <row r="110" spans="1:13" ht="14.25">
      <c r="A110" s="410"/>
      <c r="B110" s="414"/>
      <c r="C110" s="86"/>
      <c r="D110" s="86"/>
      <c r="E110" s="86"/>
      <c r="F110" s="86"/>
      <c r="G110" s="86"/>
      <c r="H110" s="86"/>
      <c r="I110" s="86"/>
      <c r="J110" s="86"/>
      <c r="K110" s="86"/>
      <c r="L110" s="86"/>
      <c r="M110" s="412"/>
    </row>
    <row r="111" spans="1:13" ht="14.25">
      <c r="A111" s="410"/>
      <c r="B111" s="413">
        <v>6</v>
      </c>
      <c r="C111" s="669" t="s">
        <v>265</v>
      </c>
      <c r="D111" s="669"/>
      <c r="E111" s="669"/>
      <c r="F111" s="669"/>
      <c r="G111" s="669"/>
      <c r="H111" s="669"/>
      <c r="I111" s="86"/>
      <c r="J111" s="86"/>
      <c r="K111" s="86"/>
      <c r="L111" s="86"/>
      <c r="M111" s="412"/>
    </row>
    <row r="112" spans="1:13" ht="14.25">
      <c r="A112" s="410"/>
      <c r="B112" s="414"/>
      <c r="C112" s="86" t="s">
        <v>266</v>
      </c>
      <c r="D112" s="86"/>
      <c r="E112" s="86"/>
      <c r="F112" s="86"/>
      <c r="G112" s="86"/>
      <c r="H112" s="86"/>
      <c r="I112" s="86"/>
      <c r="J112" s="86"/>
      <c r="K112" s="86"/>
      <c r="L112" s="86"/>
      <c r="M112" s="412"/>
    </row>
    <row r="113" spans="1:13" ht="14.25">
      <c r="A113" s="410"/>
      <c r="B113" s="414"/>
      <c r="C113" s="86"/>
      <c r="D113" s="86"/>
      <c r="E113" s="86"/>
      <c r="F113" s="86"/>
      <c r="G113" s="86"/>
      <c r="H113" s="86"/>
      <c r="I113" s="86"/>
      <c r="J113" s="86"/>
      <c r="K113" s="86"/>
      <c r="L113" s="86"/>
      <c r="M113" s="412"/>
    </row>
    <row r="114" spans="1:13" ht="14.25">
      <c r="A114" s="410"/>
      <c r="B114" s="413">
        <v>7</v>
      </c>
      <c r="C114" s="669" t="s">
        <v>267</v>
      </c>
      <c r="D114" s="669"/>
      <c r="E114" s="669"/>
      <c r="F114" s="669"/>
      <c r="G114" s="669"/>
      <c r="H114" s="669"/>
      <c r="I114" s="86"/>
      <c r="J114" s="86"/>
      <c r="K114" s="86"/>
      <c r="L114" s="86"/>
      <c r="M114" s="412"/>
    </row>
    <row r="115" spans="1:13" ht="14.25">
      <c r="A115" s="410"/>
      <c r="B115" s="414"/>
      <c r="C115" s="415" t="s">
        <v>268</v>
      </c>
      <c r="D115" s="86"/>
      <c r="E115" s="86"/>
      <c r="F115" s="86"/>
      <c r="G115" s="86"/>
      <c r="H115" s="86"/>
      <c r="I115" s="86"/>
      <c r="J115" s="86"/>
      <c r="K115" s="86"/>
      <c r="L115" s="86"/>
      <c r="M115" s="412"/>
    </row>
    <row r="116" spans="1:13" ht="25.5" customHeight="1">
      <c r="A116" s="410"/>
      <c r="B116" s="414"/>
      <c r="C116" s="668" t="s">
        <v>291</v>
      </c>
      <c r="D116" s="668"/>
      <c r="E116" s="668"/>
      <c r="F116" s="668"/>
      <c r="G116" s="668"/>
      <c r="H116" s="668"/>
      <c r="I116" s="668"/>
      <c r="J116" s="668"/>
      <c r="K116" s="668"/>
      <c r="L116" s="668"/>
      <c r="M116" s="412"/>
    </row>
    <row r="117" spans="1:13" ht="14.25">
      <c r="A117" s="410"/>
      <c r="B117" s="414"/>
      <c r="C117" s="86"/>
      <c r="D117" s="86"/>
      <c r="E117" s="86"/>
      <c r="F117" s="86"/>
      <c r="G117" s="86"/>
      <c r="H117" s="86"/>
      <c r="I117" s="86"/>
      <c r="J117" s="86"/>
      <c r="K117" s="86"/>
      <c r="L117" s="86"/>
      <c r="M117" s="412"/>
    </row>
    <row r="118" spans="1:13" ht="14.25">
      <c r="A118" s="410"/>
      <c r="B118" s="413">
        <v>8</v>
      </c>
      <c r="C118" s="669" t="s">
        <v>269</v>
      </c>
      <c r="D118" s="669"/>
      <c r="E118" s="669"/>
      <c r="F118" s="669"/>
      <c r="G118" s="669"/>
      <c r="H118" s="669"/>
      <c r="I118" s="86"/>
      <c r="J118" s="86"/>
      <c r="K118" s="86"/>
      <c r="L118" s="86"/>
      <c r="M118" s="412"/>
    </row>
    <row r="119" spans="1:13" ht="14.25">
      <c r="A119" s="410"/>
      <c r="B119" s="414"/>
      <c r="C119" s="86" t="s">
        <v>270</v>
      </c>
      <c r="D119" s="86"/>
      <c r="E119" s="86"/>
      <c r="F119" s="86"/>
      <c r="G119" s="86"/>
      <c r="H119" s="86"/>
      <c r="I119" s="86"/>
      <c r="J119" s="86"/>
      <c r="K119" s="86"/>
      <c r="L119" s="86"/>
      <c r="M119" s="412"/>
    </row>
    <row r="120" spans="1:13" ht="14.25">
      <c r="A120" s="410"/>
      <c r="B120" s="414"/>
      <c r="C120" s="86"/>
      <c r="D120" s="86"/>
      <c r="E120" s="86"/>
      <c r="F120" s="86"/>
      <c r="G120" s="86"/>
      <c r="H120" s="86"/>
      <c r="I120" s="86"/>
      <c r="J120" s="86"/>
      <c r="K120" s="86"/>
      <c r="L120" s="86"/>
      <c r="M120" s="412"/>
    </row>
    <row r="121" spans="1:13" ht="15" customHeight="1">
      <c r="A121" s="410"/>
      <c r="B121" s="413">
        <v>9</v>
      </c>
      <c r="C121" s="669" t="s">
        <v>276</v>
      </c>
      <c r="D121" s="669"/>
      <c r="E121" s="669"/>
      <c r="F121" s="669"/>
      <c r="G121" s="669"/>
      <c r="H121" s="669"/>
      <c r="I121" s="86"/>
      <c r="J121" s="86"/>
      <c r="K121" s="86"/>
      <c r="L121" s="86"/>
      <c r="M121" s="412"/>
    </row>
    <row r="122" spans="1:13" ht="15" customHeight="1">
      <c r="A122" s="410"/>
      <c r="B122" s="414"/>
      <c r="C122" s="86" t="s">
        <v>277</v>
      </c>
      <c r="D122" s="86"/>
      <c r="E122" s="86"/>
      <c r="F122" s="86"/>
      <c r="G122" s="86"/>
      <c r="H122" s="86"/>
      <c r="I122" s="86"/>
      <c r="J122" s="86"/>
      <c r="K122" s="86"/>
      <c r="L122" s="86"/>
      <c r="M122" s="412"/>
    </row>
    <row r="123" spans="1:13" ht="15" customHeight="1">
      <c r="A123" s="410"/>
      <c r="B123" s="414"/>
      <c r="C123" s="86" t="s">
        <v>278</v>
      </c>
      <c r="D123" s="86"/>
      <c r="E123" s="86"/>
      <c r="F123" s="86"/>
      <c r="G123" s="86"/>
      <c r="H123" s="86"/>
      <c r="I123" s="86"/>
      <c r="J123" s="86"/>
      <c r="K123" s="86"/>
      <c r="L123" s="86"/>
      <c r="M123" s="412"/>
    </row>
    <row r="124" spans="1:13" ht="15" customHeight="1">
      <c r="A124" s="410"/>
      <c r="B124" s="414"/>
      <c r="C124" s="86" t="s">
        <v>279</v>
      </c>
      <c r="D124" s="86"/>
      <c r="E124" s="86"/>
      <c r="F124" s="86"/>
      <c r="G124" s="86"/>
      <c r="H124" s="86"/>
      <c r="I124" s="86"/>
      <c r="J124" s="86"/>
      <c r="K124" s="86"/>
      <c r="L124" s="86"/>
      <c r="M124" s="412"/>
    </row>
    <row r="125" spans="1:13" ht="15" customHeight="1">
      <c r="A125" s="410"/>
      <c r="B125" s="414"/>
      <c r="C125" s="86"/>
      <c r="D125" s="86"/>
      <c r="E125" s="86"/>
      <c r="F125" s="86"/>
      <c r="G125" s="86"/>
      <c r="H125" s="86"/>
      <c r="I125" s="86"/>
      <c r="J125" s="86"/>
      <c r="K125" s="86"/>
      <c r="L125" s="86"/>
      <c r="M125" s="412"/>
    </row>
    <row r="126" spans="1:13" ht="15" customHeight="1">
      <c r="A126" s="410"/>
      <c r="B126" s="413">
        <v>10</v>
      </c>
      <c r="C126" s="669" t="s">
        <v>154</v>
      </c>
      <c r="D126" s="669"/>
      <c r="E126" s="669"/>
      <c r="F126" s="669"/>
      <c r="G126" s="669"/>
      <c r="H126" s="669"/>
      <c r="I126" s="86"/>
      <c r="J126" s="86"/>
      <c r="K126" s="86"/>
      <c r="L126" s="86"/>
      <c r="M126" s="412"/>
    </row>
    <row r="127" spans="1:13" ht="15" customHeight="1">
      <c r="A127" s="410"/>
      <c r="B127" s="414"/>
      <c r="C127" s="86" t="s">
        <v>280</v>
      </c>
      <c r="D127" s="86"/>
      <c r="E127" s="86"/>
      <c r="F127" s="86"/>
      <c r="G127" s="86"/>
      <c r="H127" s="86"/>
      <c r="I127" s="86"/>
      <c r="J127" s="86"/>
      <c r="K127" s="86"/>
      <c r="L127" s="86"/>
      <c r="M127" s="412"/>
    </row>
    <row r="128" spans="1:13" ht="15" customHeight="1">
      <c r="A128" s="410"/>
      <c r="B128" s="414"/>
      <c r="C128" s="86"/>
      <c r="D128" s="86"/>
      <c r="E128" s="86"/>
      <c r="F128" s="86"/>
      <c r="G128" s="86"/>
      <c r="H128" s="86"/>
      <c r="I128" s="86"/>
      <c r="J128" s="86"/>
      <c r="K128" s="86"/>
      <c r="L128" s="86"/>
      <c r="M128" s="412"/>
    </row>
    <row r="129" spans="1:13" ht="15" customHeight="1">
      <c r="A129" s="410"/>
      <c r="B129" s="413">
        <v>11</v>
      </c>
      <c r="C129" s="669" t="s">
        <v>281</v>
      </c>
      <c r="D129" s="669"/>
      <c r="E129" s="669"/>
      <c r="F129" s="669"/>
      <c r="G129" s="669"/>
      <c r="H129" s="669"/>
      <c r="I129" s="86"/>
      <c r="J129" s="86"/>
      <c r="K129" s="86"/>
      <c r="L129" s="86"/>
      <c r="M129" s="412"/>
    </row>
    <row r="130" spans="1:13" ht="25.5" customHeight="1">
      <c r="A130" s="410"/>
      <c r="B130" s="414"/>
      <c r="C130" s="671" t="s">
        <v>282</v>
      </c>
      <c r="D130" s="671"/>
      <c r="E130" s="671"/>
      <c r="F130" s="671"/>
      <c r="G130" s="671"/>
      <c r="H130" s="671"/>
      <c r="I130" s="671"/>
      <c r="J130" s="671"/>
      <c r="K130" s="671"/>
      <c r="L130" s="671"/>
      <c r="M130" s="412"/>
    </row>
    <row r="131" spans="1:13" ht="15" customHeight="1">
      <c r="A131" s="410"/>
      <c r="B131" s="414"/>
      <c r="C131" s="86"/>
      <c r="D131" s="86"/>
      <c r="E131" s="86"/>
      <c r="F131" s="86"/>
      <c r="G131" s="86"/>
      <c r="H131" s="86"/>
      <c r="I131" s="86"/>
      <c r="J131" s="86"/>
      <c r="K131" s="86"/>
      <c r="L131" s="86"/>
      <c r="M131" s="412"/>
    </row>
    <row r="132" spans="1:13" ht="15" customHeight="1">
      <c r="A132" s="410"/>
      <c r="B132" s="413">
        <v>12</v>
      </c>
      <c r="C132" s="669" t="s">
        <v>283</v>
      </c>
      <c r="D132" s="669"/>
      <c r="E132" s="669"/>
      <c r="F132" s="669"/>
      <c r="G132" s="669"/>
      <c r="H132" s="669"/>
      <c r="I132" s="86"/>
      <c r="J132" s="86"/>
      <c r="K132" s="86"/>
      <c r="L132" s="86"/>
      <c r="M132" s="412"/>
    </row>
    <row r="133" spans="1:13" ht="40.5" customHeight="1">
      <c r="A133" s="410"/>
      <c r="B133" s="414"/>
      <c r="C133" s="671" t="s">
        <v>285</v>
      </c>
      <c r="D133" s="671"/>
      <c r="E133" s="671"/>
      <c r="F133" s="671"/>
      <c r="G133" s="671"/>
      <c r="H133" s="671"/>
      <c r="I133" s="671"/>
      <c r="J133" s="671"/>
      <c r="K133" s="671"/>
      <c r="L133" s="671"/>
      <c r="M133" s="412"/>
    </row>
    <row r="134" spans="1:13" ht="15" customHeight="1">
      <c r="A134" s="410"/>
      <c r="B134" s="414"/>
      <c r="C134" s="86"/>
      <c r="D134" s="86"/>
      <c r="E134" s="86"/>
      <c r="F134" s="86"/>
      <c r="G134" s="86"/>
      <c r="H134" s="86"/>
      <c r="I134" s="86"/>
      <c r="J134" s="86"/>
      <c r="K134" s="86"/>
      <c r="L134" s="86"/>
      <c r="M134" s="412"/>
    </row>
    <row r="135" spans="1:13" ht="15" customHeight="1">
      <c r="A135" s="410"/>
      <c r="B135" s="413">
        <v>13</v>
      </c>
      <c r="C135" s="669" t="s">
        <v>113</v>
      </c>
      <c r="D135" s="669"/>
      <c r="E135" s="669"/>
      <c r="F135" s="669"/>
      <c r="G135" s="669"/>
      <c r="H135" s="669"/>
      <c r="I135" s="85"/>
      <c r="J135" s="85"/>
      <c r="K135" s="85"/>
      <c r="L135" s="85"/>
      <c r="M135" s="412"/>
    </row>
    <row r="136" spans="1:13" ht="16.5" customHeight="1">
      <c r="A136" s="410"/>
      <c r="B136" s="414"/>
      <c r="C136" s="683" t="s">
        <v>421</v>
      </c>
      <c r="D136" s="683"/>
      <c r="E136" s="683"/>
      <c r="F136" s="683"/>
      <c r="G136" s="683"/>
      <c r="H136" s="683"/>
      <c r="I136" s="683"/>
      <c r="J136" s="683"/>
      <c r="K136" s="683"/>
      <c r="L136" s="683"/>
      <c r="M136" s="412"/>
    </row>
    <row r="137" spans="1:13" ht="15" customHeight="1">
      <c r="A137" s="410"/>
      <c r="B137" s="414"/>
      <c r="C137" s="85"/>
      <c r="D137" s="85"/>
      <c r="E137" s="85"/>
      <c r="F137" s="85"/>
      <c r="G137" s="85"/>
      <c r="H137" s="85"/>
      <c r="I137" s="85"/>
      <c r="J137" s="85"/>
      <c r="K137" s="85"/>
      <c r="L137" s="85"/>
      <c r="M137" s="412"/>
    </row>
    <row r="138" spans="1:13" ht="15" customHeight="1">
      <c r="A138" s="410"/>
      <c r="B138" s="413">
        <v>14</v>
      </c>
      <c r="C138" s="669" t="s">
        <v>246</v>
      </c>
      <c r="D138" s="669"/>
      <c r="E138" s="669"/>
      <c r="F138" s="669"/>
      <c r="G138" s="669"/>
      <c r="H138" s="669"/>
      <c r="I138" s="85"/>
      <c r="J138" s="85"/>
      <c r="K138" s="85"/>
      <c r="L138" s="85"/>
      <c r="M138" s="412"/>
    </row>
    <row r="139" spans="1:13" ht="18" customHeight="1">
      <c r="A139" s="410"/>
      <c r="B139" s="414"/>
      <c r="C139" s="683" t="s">
        <v>422</v>
      </c>
      <c r="D139" s="683"/>
      <c r="E139" s="683"/>
      <c r="F139" s="683"/>
      <c r="G139" s="683"/>
      <c r="H139" s="683"/>
      <c r="I139" s="683"/>
      <c r="J139" s="683"/>
      <c r="K139" s="683"/>
      <c r="L139" s="683"/>
      <c r="M139" s="412"/>
    </row>
    <row r="140" spans="1:13" ht="15" thickBot="1">
      <c r="A140" s="416"/>
      <c r="B140" s="417"/>
      <c r="C140" s="417"/>
      <c r="D140" s="417"/>
      <c r="E140" s="417"/>
      <c r="F140" s="417"/>
      <c r="G140" s="417"/>
      <c r="H140" s="417"/>
      <c r="I140" s="417"/>
      <c r="J140" s="417"/>
      <c r="K140" s="417"/>
      <c r="L140" s="417"/>
      <c r="M140" s="418"/>
    </row>
    <row r="141" ht="14.25">
      <c r="B141" s="419"/>
    </row>
  </sheetData>
  <sheetProtection password="8694" sheet="1" objects="1" scenarios="1"/>
  <mergeCells count="54">
    <mergeCell ref="C135:H135"/>
    <mergeCell ref="C136:L136"/>
    <mergeCell ref="C138:H138"/>
    <mergeCell ref="C139:L139"/>
    <mergeCell ref="C74:L74"/>
    <mergeCell ref="C75:L75"/>
    <mergeCell ref="C79:L79"/>
    <mergeCell ref="C81:L81"/>
    <mergeCell ref="C83:L83"/>
    <mergeCell ref="C85:L85"/>
    <mergeCell ref="C51:L51"/>
    <mergeCell ref="C56:L56"/>
    <mergeCell ref="C60:L60"/>
    <mergeCell ref="C68:L68"/>
    <mergeCell ref="C71:L71"/>
    <mergeCell ref="C72:L72"/>
    <mergeCell ref="C33:L33"/>
    <mergeCell ref="C35:L35"/>
    <mergeCell ref="C37:L37"/>
    <mergeCell ref="C41:L41"/>
    <mergeCell ref="C48:L48"/>
    <mergeCell ref="C50:L50"/>
    <mergeCell ref="C16:L16"/>
    <mergeCell ref="C18:L18"/>
    <mergeCell ref="C19:I19"/>
    <mergeCell ref="C22:L23"/>
    <mergeCell ref="C26:L27"/>
    <mergeCell ref="C29:L29"/>
    <mergeCell ref="B2:L2"/>
    <mergeCell ref="C4:L4"/>
    <mergeCell ref="C6:L6"/>
    <mergeCell ref="C11:L11"/>
    <mergeCell ref="C12:L12"/>
    <mergeCell ref="C14:I14"/>
    <mergeCell ref="C133:L133"/>
    <mergeCell ref="C106:H106"/>
    <mergeCell ref="C118:H118"/>
    <mergeCell ref="C121:H121"/>
    <mergeCell ref="C111:H111"/>
    <mergeCell ref="B89:L89"/>
    <mergeCell ref="C129:H129"/>
    <mergeCell ref="C91:H91"/>
    <mergeCell ref="C101:H101"/>
    <mergeCell ref="C95:H95"/>
    <mergeCell ref="C96:L96"/>
    <mergeCell ref="C98:H98"/>
    <mergeCell ref="C92:L92"/>
    <mergeCell ref="C93:L93"/>
    <mergeCell ref="C132:H132"/>
    <mergeCell ref="C116:L116"/>
    <mergeCell ref="D104:L104"/>
    <mergeCell ref="C126:H126"/>
    <mergeCell ref="C130:L130"/>
    <mergeCell ref="C114:H11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3"/>
  <dimension ref="A1:E14"/>
  <sheetViews>
    <sheetView zoomScalePageLayoutView="0" workbookViewId="0" topLeftCell="A1">
      <selection activeCell="A1" sqref="A1"/>
    </sheetView>
  </sheetViews>
  <sheetFormatPr defaultColWidth="11.421875" defaultRowHeight="15"/>
  <cols>
    <col min="1" max="1" width="18.7109375" style="0" customWidth="1"/>
  </cols>
  <sheetData>
    <row r="1" spans="1:5" ht="14.25">
      <c r="A1" s="91" t="s">
        <v>212</v>
      </c>
      <c r="B1" s="92" t="s">
        <v>213</v>
      </c>
      <c r="C1" s="92" t="s">
        <v>214</v>
      </c>
      <c r="D1" s="92"/>
      <c r="E1" s="92" t="s">
        <v>295</v>
      </c>
    </row>
    <row r="2" spans="1:4" ht="14.25">
      <c r="A2" s="91"/>
      <c r="B2" s="92"/>
      <c r="C2" s="92"/>
      <c r="D2" s="92"/>
    </row>
    <row r="3" spans="1:5" ht="14.25">
      <c r="A3" s="93" t="s">
        <v>271</v>
      </c>
      <c r="B3" s="92" t="s">
        <v>216</v>
      </c>
      <c r="C3" s="92" t="s">
        <v>345</v>
      </c>
      <c r="D3" s="92"/>
      <c r="E3" t="s">
        <v>294</v>
      </c>
    </row>
    <row r="4" spans="1:5" ht="14.25">
      <c r="A4" s="93" t="s">
        <v>272</v>
      </c>
      <c r="B4" s="92" t="s">
        <v>215</v>
      </c>
      <c r="C4" s="92" t="s">
        <v>346</v>
      </c>
      <c r="D4" s="92"/>
      <c r="E4" t="s">
        <v>293</v>
      </c>
    </row>
    <row r="5" spans="1:4" ht="14.25">
      <c r="A5" s="93"/>
      <c r="B5" s="92"/>
      <c r="C5" s="92" t="s">
        <v>347</v>
      </c>
      <c r="D5" s="92"/>
    </row>
    <row r="6" spans="1:4" ht="14.25">
      <c r="A6" s="93"/>
      <c r="B6" s="92"/>
      <c r="C6" s="92" t="s">
        <v>348</v>
      </c>
      <c r="D6" s="92"/>
    </row>
    <row r="7" ht="14.25">
      <c r="C7" t="s">
        <v>349</v>
      </c>
    </row>
    <row r="8" ht="14.25">
      <c r="C8" t="s">
        <v>350</v>
      </c>
    </row>
    <row r="9" ht="14.25">
      <c r="C9" t="s">
        <v>351</v>
      </c>
    </row>
    <row r="10" ht="14.25">
      <c r="C10" t="s">
        <v>352</v>
      </c>
    </row>
    <row r="11" ht="14.25">
      <c r="C11" t="s">
        <v>353</v>
      </c>
    </row>
    <row r="12" ht="14.25">
      <c r="C12" t="s">
        <v>354</v>
      </c>
    </row>
    <row r="13" ht="14.25">
      <c r="C13" t="s">
        <v>355</v>
      </c>
    </row>
    <row r="14" ht="14.25">
      <c r="C14" t="s">
        <v>356</v>
      </c>
    </row>
  </sheetData>
  <sheetProtection password="8694"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1" sqref="C1:E1"/>
    </sheetView>
  </sheetViews>
  <sheetFormatPr defaultColWidth="11.421875" defaultRowHeight="15"/>
  <cols>
    <col min="1" max="1" width="46.00390625" style="778" customWidth="1"/>
    <col min="2" max="2" width="20.8515625" style="779" customWidth="1"/>
    <col min="3" max="3" width="46.00390625" style="780" customWidth="1"/>
    <col min="4" max="4" width="20.8515625" style="779" customWidth="1"/>
    <col min="5" max="5" width="11.421875" style="780" customWidth="1"/>
    <col min="6" max="16384" width="10.8515625" style="771" customWidth="1"/>
  </cols>
  <sheetData>
    <row r="1" spans="1:5" ht="18" thickBot="1">
      <c r="A1" s="768" t="s">
        <v>425</v>
      </c>
      <c r="B1" s="769"/>
      <c r="C1" s="770" t="s">
        <v>431</v>
      </c>
      <c r="D1" s="768"/>
      <c r="E1" s="768"/>
    </row>
    <row r="2" spans="1:5" ht="31.5" thickTop="1">
      <c r="A2" s="772" t="s">
        <v>426</v>
      </c>
      <c r="B2" s="773" t="s">
        <v>427</v>
      </c>
      <c r="C2" s="772" t="s">
        <v>428</v>
      </c>
      <c r="D2" s="773" t="s">
        <v>429</v>
      </c>
      <c r="E2" s="772" t="s">
        <v>430</v>
      </c>
    </row>
    <row r="3" spans="1:5" ht="12">
      <c r="A3" s="774"/>
      <c r="B3" s="775"/>
      <c r="C3" s="776"/>
      <c r="D3" s="775"/>
      <c r="E3" s="777">
        <f aca="true" t="shared" si="0" ref="E3:E66">IF(B3&lt;&gt;0,IF(ABS(B3-D3)&gt;0.1,"KO","OK"),"")</f>
      </c>
    </row>
    <row r="4" spans="1:5" ht="12">
      <c r="A4" s="774"/>
      <c r="B4" s="775"/>
      <c r="C4" s="776"/>
      <c r="D4" s="775"/>
      <c r="E4" s="777">
        <f t="shared" si="0"/>
      </c>
    </row>
    <row r="5" spans="1:5" ht="12">
      <c r="A5" s="774"/>
      <c r="B5" s="775"/>
      <c r="C5" s="776"/>
      <c r="D5" s="775"/>
      <c r="E5" s="777">
        <f t="shared" si="0"/>
      </c>
    </row>
    <row r="6" spans="1:5" ht="12">
      <c r="A6" s="774"/>
      <c r="B6" s="775"/>
      <c r="C6" s="776"/>
      <c r="D6" s="775"/>
      <c r="E6" s="777">
        <f t="shared" si="0"/>
      </c>
    </row>
    <row r="7" spans="1:5" ht="12">
      <c r="A7" s="774"/>
      <c r="B7" s="775"/>
      <c r="C7" s="776"/>
      <c r="D7" s="775"/>
      <c r="E7" s="777">
        <f t="shared" si="0"/>
      </c>
    </row>
    <row r="8" spans="1:5" ht="12">
      <c r="A8" s="774"/>
      <c r="B8" s="775"/>
      <c r="C8" s="776"/>
      <c r="D8" s="775"/>
      <c r="E8" s="777">
        <f t="shared" si="0"/>
      </c>
    </row>
    <row r="9" spans="1:5" ht="12">
      <c r="A9" s="774"/>
      <c r="B9" s="775"/>
      <c r="C9" s="776"/>
      <c r="D9" s="775"/>
      <c r="E9" s="777">
        <f t="shared" si="0"/>
      </c>
    </row>
    <row r="10" spans="1:5" ht="12">
      <c r="A10" s="774"/>
      <c r="B10" s="775"/>
      <c r="C10" s="776"/>
      <c r="D10" s="775"/>
      <c r="E10" s="777">
        <f t="shared" si="0"/>
      </c>
    </row>
    <row r="11" spans="1:5" ht="12">
      <c r="A11" s="774"/>
      <c r="B11" s="775"/>
      <c r="C11" s="776"/>
      <c r="D11" s="775"/>
      <c r="E11" s="777">
        <f t="shared" si="0"/>
      </c>
    </row>
    <row r="12" spans="1:5" ht="12">
      <c r="A12" s="774"/>
      <c r="B12" s="775"/>
      <c r="C12" s="776"/>
      <c r="D12" s="775"/>
      <c r="E12" s="777">
        <f t="shared" si="0"/>
      </c>
    </row>
    <row r="13" spans="1:5" ht="12">
      <c r="A13" s="774"/>
      <c r="B13" s="775"/>
      <c r="C13" s="776"/>
      <c r="D13" s="775"/>
      <c r="E13" s="777">
        <f t="shared" si="0"/>
      </c>
    </row>
    <row r="14" spans="1:5" ht="12">
      <c r="A14" s="774"/>
      <c r="B14" s="775"/>
      <c r="C14" s="776"/>
      <c r="D14" s="775"/>
      <c r="E14" s="777">
        <f t="shared" si="0"/>
      </c>
    </row>
    <row r="15" spans="1:5" ht="12">
      <c r="A15" s="774"/>
      <c r="B15" s="775"/>
      <c r="C15" s="776"/>
      <c r="D15" s="775"/>
      <c r="E15" s="777">
        <f t="shared" si="0"/>
      </c>
    </row>
    <row r="16" spans="1:5" ht="12">
      <c r="A16" s="774"/>
      <c r="B16" s="775"/>
      <c r="C16" s="776"/>
      <c r="D16" s="775"/>
      <c r="E16" s="777">
        <f t="shared" si="0"/>
      </c>
    </row>
    <row r="17" spans="1:5" ht="12">
      <c r="A17" s="774"/>
      <c r="B17" s="775"/>
      <c r="C17" s="776"/>
      <c r="D17" s="775"/>
      <c r="E17" s="777">
        <f t="shared" si="0"/>
      </c>
    </row>
    <row r="18" spans="1:5" ht="12">
      <c r="A18" s="774"/>
      <c r="B18" s="775"/>
      <c r="C18" s="776"/>
      <c r="D18" s="775"/>
      <c r="E18" s="777">
        <f t="shared" si="0"/>
      </c>
    </row>
    <row r="19" spans="1:5" ht="12">
      <c r="A19" s="774"/>
      <c r="B19" s="775"/>
      <c r="C19" s="776"/>
      <c r="D19" s="775"/>
      <c r="E19" s="777">
        <f t="shared" si="0"/>
      </c>
    </row>
    <row r="20" spans="1:5" ht="12">
      <c r="A20" s="774"/>
      <c r="B20" s="775"/>
      <c r="C20" s="776"/>
      <c r="D20" s="775"/>
      <c r="E20" s="777">
        <f t="shared" si="0"/>
      </c>
    </row>
    <row r="21" spans="1:5" ht="12">
      <c r="A21" s="774"/>
      <c r="B21" s="775"/>
      <c r="C21" s="776"/>
      <c r="D21" s="775"/>
      <c r="E21" s="777">
        <f t="shared" si="0"/>
      </c>
    </row>
    <row r="22" spans="1:5" ht="12">
      <c r="A22" s="774"/>
      <c r="B22" s="775"/>
      <c r="C22" s="776"/>
      <c r="D22" s="775"/>
      <c r="E22" s="777">
        <f t="shared" si="0"/>
      </c>
    </row>
    <row r="23" spans="1:5" ht="12">
      <c r="A23" s="774"/>
      <c r="B23" s="775"/>
      <c r="C23" s="776"/>
      <c r="D23" s="775"/>
      <c r="E23" s="777">
        <f t="shared" si="0"/>
      </c>
    </row>
    <row r="24" spans="1:5" ht="12">
      <c r="A24" s="774"/>
      <c r="B24" s="775"/>
      <c r="C24" s="776"/>
      <c r="D24" s="775"/>
      <c r="E24" s="777">
        <f t="shared" si="0"/>
      </c>
    </row>
    <row r="25" spans="1:5" ht="12">
      <c r="A25" s="774"/>
      <c r="B25" s="775"/>
      <c r="C25" s="776"/>
      <c r="D25" s="775"/>
      <c r="E25" s="777">
        <f t="shared" si="0"/>
      </c>
    </row>
    <row r="26" spans="1:5" ht="12">
      <c r="A26" s="774"/>
      <c r="B26" s="775"/>
      <c r="C26" s="776"/>
      <c r="D26" s="775"/>
      <c r="E26" s="777">
        <f t="shared" si="0"/>
      </c>
    </row>
    <row r="27" spans="1:5" ht="12">
      <c r="A27" s="774"/>
      <c r="B27" s="775"/>
      <c r="C27" s="776"/>
      <c r="D27" s="775"/>
      <c r="E27" s="777">
        <f t="shared" si="0"/>
      </c>
    </row>
    <row r="28" spans="1:5" ht="12">
      <c r="A28" s="774"/>
      <c r="B28" s="775"/>
      <c r="C28" s="776"/>
      <c r="D28" s="775"/>
      <c r="E28" s="777">
        <f t="shared" si="0"/>
      </c>
    </row>
    <row r="29" spans="1:5" ht="12">
      <c r="A29" s="774"/>
      <c r="B29" s="775"/>
      <c r="C29" s="776"/>
      <c r="D29" s="775"/>
      <c r="E29" s="777">
        <f t="shared" si="0"/>
      </c>
    </row>
    <row r="30" spans="1:5" ht="12">
      <c r="A30" s="774"/>
      <c r="B30" s="775"/>
      <c r="C30" s="776"/>
      <c r="D30" s="775"/>
      <c r="E30" s="777">
        <f t="shared" si="0"/>
      </c>
    </row>
    <row r="31" spans="1:5" ht="12">
      <c r="A31" s="774"/>
      <c r="B31" s="775"/>
      <c r="C31" s="776"/>
      <c r="D31" s="775"/>
      <c r="E31" s="777">
        <f t="shared" si="0"/>
      </c>
    </row>
    <row r="32" spans="1:5" ht="12">
      <c r="A32" s="774"/>
      <c r="B32" s="775"/>
      <c r="C32" s="776"/>
      <c r="D32" s="775"/>
      <c r="E32" s="777">
        <f t="shared" si="0"/>
      </c>
    </row>
    <row r="33" spans="1:5" ht="12">
      <c r="A33" s="774"/>
      <c r="B33" s="775"/>
      <c r="C33" s="776"/>
      <c r="D33" s="775"/>
      <c r="E33" s="777">
        <f t="shared" si="0"/>
      </c>
    </row>
    <row r="34" spans="1:5" ht="12">
      <c r="A34" s="774"/>
      <c r="B34" s="775"/>
      <c r="C34" s="776"/>
      <c r="D34" s="775"/>
      <c r="E34" s="777">
        <f t="shared" si="0"/>
      </c>
    </row>
    <row r="35" spans="1:5" ht="12">
      <c r="A35" s="774"/>
      <c r="B35" s="775"/>
      <c r="C35" s="776"/>
      <c r="D35" s="775"/>
      <c r="E35" s="777">
        <f t="shared" si="0"/>
      </c>
    </row>
    <row r="36" spans="1:5" ht="12">
      <c r="A36" s="774"/>
      <c r="B36" s="775"/>
      <c r="C36" s="776"/>
      <c r="D36" s="775"/>
      <c r="E36" s="777">
        <f t="shared" si="0"/>
      </c>
    </row>
    <row r="37" spans="1:5" ht="12">
      <c r="A37" s="774"/>
      <c r="B37" s="775"/>
      <c r="C37" s="776"/>
      <c r="D37" s="775"/>
      <c r="E37" s="777">
        <f t="shared" si="0"/>
      </c>
    </row>
    <row r="38" spans="1:5" ht="12">
      <c r="A38" s="774"/>
      <c r="B38" s="775"/>
      <c r="C38" s="776"/>
      <c r="D38" s="775"/>
      <c r="E38" s="777">
        <f t="shared" si="0"/>
      </c>
    </row>
    <row r="39" spans="1:5" ht="12">
      <c r="A39" s="774"/>
      <c r="B39" s="775"/>
      <c r="C39" s="776"/>
      <c r="D39" s="775"/>
      <c r="E39" s="777">
        <f t="shared" si="0"/>
      </c>
    </row>
    <row r="40" spans="1:5" ht="12">
      <c r="A40" s="774"/>
      <c r="B40" s="775"/>
      <c r="C40" s="776"/>
      <c r="D40" s="775"/>
      <c r="E40" s="777">
        <f t="shared" si="0"/>
      </c>
    </row>
    <row r="41" spans="1:5" ht="12">
      <c r="A41" s="774"/>
      <c r="B41" s="775"/>
      <c r="C41" s="776"/>
      <c r="D41" s="775"/>
      <c r="E41" s="777">
        <f t="shared" si="0"/>
      </c>
    </row>
    <row r="42" spans="1:5" ht="12">
      <c r="A42" s="774"/>
      <c r="B42" s="775"/>
      <c r="C42" s="776"/>
      <c r="D42" s="775"/>
      <c r="E42" s="777">
        <f t="shared" si="0"/>
      </c>
    </row>
    <row r="43" spans="1:5" ht="12">
      <c r="A43" s="774"/>
      <c r="B43" s="775"/>
      <c r="C43" s="776"/>
      <c r="D43" s="775"/>
      <c r="E43" s="777">
        <f t="shared" si="0"/>
      </c>
    </row>
    <row r="44" spans="1:5" ht="12">
      <c r="A44" s="774"/>
      <c r="B44" s="775"/>
      <c r="C44" s="776"/>
      <c r="D44" s="775"/>
      <c r="E44" s="777">
        <f t="shared" si="0"/>
      </c>
    </row>
    <row r="45" spans="1:5" ht="12">
      <c r="A45" s="774"/>
      <c r="B45" s="775"/>
      <c r="C45" s="776"/>
      <c r="D45" s="775"/>
      <c r="E45" s="777">
        <f t="shared" si="0"/>
      </c>
    </row>
    <row r="46" spans="1:5" ht="12">
      <c r="A46" s="774"/>
      <c r="B46" s="775"/>
      <c r="C46" s="776"/>
      <c r="D46" s="775"/>
      <c r="E46" s="777">
        <f t="shared" si="0"/>
      </c>
    </row>
    <row r="47" spans="1:5" ht="12">
      <c r="A47" s="774"/>
      <c r="B47" s="775"/>
      <c r="C47" s="776"/>
      <c r="D47" s="775"/>
      <c r="E47" s="777">
        <f t="shared" si="0"/>
      </c>
    </row>
    <row r="48" spans="1:5" ht="12">
      <c r="A48" s="774"/>
      <c r="B48" s="775"/>
      <c r="C48" s="776"/>
      <c r="D48" s="775"/>
      <c r="E48" s="777">
        <f t="shared" si="0"/>
      </c>
    </row>
    <row r="49" spans="1:5" ht="12">
      <c r="A49" s="774"/>
      <c r="B49" s="775"/>
      <c r="C49" s="776"/>
      <c r="D49" s="775"/>
      <c r="E49" s="777">
        <f t="shared" si="0"/>
      </c>
    </row>
    <row r="50" spans="1:5" ht="12">
      <c r="A50" s="774"/>
      <c r="B50" s="775"/>
      <c r="C50" s="776"/>
      <c r="D50" s="775"/>
      <c r="E50" s="777">
        <f t="shared" si="0"/>
      </c>
    </row>
    <row r="51" spans="1:5" ht="12">
      <c r="A51" s="774"/>
      <c r="B51" s="775"/>
      <c r="C51" s="776"/>
      <c r="D51" s="775"/>
      <c r="E51" s="777">
        <f t="shared" si="0"/>
      </c>
    </row>
    <row r="52" spans="1:5" ht="12">
      <c r="A52" s="774"/>
      <c r="B52" s="775"/>
      <c r="C52" s="776"/>
      <c r="D52" s="775"/>
      <c r="E52" s="777">
        <f t="shared" si="0"/>
      </c>
    </row>
    <row r="53" spans="1:5" ht="12">
      <c r="A53" s="774"/>
      <c r="B53" s="775"/>
      <c r="C53" s="776"/>
      <c r="D53" s="775"/>
      <c r="E53" s="777">
        <f t="shared" si="0"/>
      </c>
    </row>
    <row r="54" spans="1:5" ht="12">
      <c r="A54" s="774"/>
      <c r="B54" s="775"/>
      <c r="C54" s="776"/>
      <c r="D54" s="775"/>
      <c r="E54" s="777">
        <f t="shared" si="0"/>
      </c>
    </row>
    <row r="55" spans="1:5" ht="12">
      <c r="A55" s="774"/>
      <c r="B55" s="775"/>
      <c r="C55" s="776"/>
      <c r="D55" s="775"/>
      <c r="E55" s="777">
        <f t="shared" si="0"/>
      </c>
    </row>
    <row r="56" spans="1:5" ht="12">
      <c r="A56" s="774"/>
      <c r="B56" s="775"/>
      <c r="C56" s="776"/>
      <c r="D56" s="775"/>
      <c r="E56" s="777">
        <f t="shared" si="0"/>
      </c>
    </row>
    <row r="57" spans="1:5" ht="12">
      <c r="A57" s="774"/>
      <c r="B57" s="775"/>
      <c r="C57" s="776"/>
      <c r="D57" s="775"/>
      <c r="E57" s="777">
        <f t="shared" si="0"/>
      </c>
    </row>
    <row r="58" spans="1:5" ht="12">
      <c r="A58" s="774"/>
      <c r="B58" s="775"/>
      <c r="C58" s="776"/>
      <c r="D58" s="775"/>
      <c r="E58" s="777">
        <f t="shared" si="0"/>
      </c>
    </row>
    <row r="59" spans="1:5" ht="12">
      <c r="A59" s="774"/>
      <c r="B59" s="775"/>
      <c r="C59" s="776"/>
      <c r="D59" s="775"/>
      <c r="E59" s="777">
        <f t="shared" si="0"/>
      </c>
    </row>
    <row r="60" spans="1:5" ht="12">
      <c r="A60" s="774"/>
      <c r="B60" s="775"/>
      <c r="C60" s="776"/>
      <c r="D60" s="775"/>
      <c r="E60" s="777">
        <f t="shared" si="0"/>
      </c>
    </row>
    <row r="61" spans="1:5" ht="12">
      <c r="A61" s="774"/>
      <c r="B61" s="775"/>
      <c r="C61" s="776"/>
      <c r="D61" s="775"/>
      <c r="E61" s="777">
        <f t="shared" si="0"/>
      </c>
    </row>
    <row r="62" spans="1:5" ht="12">
      <c r="A62" s="774"/>
      <c r="B62" s="775"/>
      <c r="C62" s="776"/>
      <c r="D62" s="775"/>
      <c r="E62" s="777">
        <f t="shared" si="0"/>
      </c>
    </row>
    <row r="63" spans="1:5" ht="12">
      <c r="A63" s="774"/>
      <c r="B63" s="775"/>
      <c r="C63" s="776"/>
      <c r="D63" s="775"/>
      <c r="E63" s="777">
        <f t="shared" si="0"/>
      </c>
    </row>
    <row r="64" spans="1:5" ht="12">
      <c r="A64" s="774"/>
      <c r="B64" s="775"/>
      <c r="C64" s="776"/>
      <c r="D64" s="775"/>
      <c r="E64" s="777">
        <f t="shared" si="0"/>
      </c>
    </row>
    <row r="65" spans="1:5" ht="12">
      <c r="A65" s="774"/>
      <c r="B65" s="775"/>
      <c r="C65" s="776"/>
      <c r="D65" s="775"/>
      <c r="E65" s="777">
        <f t="shared" si="0"/>
      </c>
    </row>
    <row r="66" spans="1:5" ht="12">
      <c r="A66" s="774"/>
      <c r="B66" s="775"/>
      <c r="C66" s="776"/>
      <c r="D66" s="775"/>
      <c r="E66" s="777">
        <f t="shared" si="0"/>
      </c>
    </row>
    <row r="67" spans="1:5" ht="12">
      <c r="A67" s="774"/>
      <c r="B67" s="775"/>
      <c r="C67" s="776"/>
      <c r="D67" s="775"/>
      <c r="E67" s="777">
        <f aca="true" t="shared" si="1" ref="E67:E130">IF(B67&lt;&gt;0,IF(ABS(B67-D67)&gt;0.1,"KO","OK"),"")</f>
      </c>
    </row>
    <row r="68" spans="1:5" ht="12">
      <c r="A68" s="774"/>
      <c r="B68" s="775"/>
      <c r="C68" s="776"/>
      <c r="D68" s="775"/>
      <c r="E68" s="777">
        <f t="shared" si="1"/>
      </c>
    </row>
    <row r="69" spans="1:5" ht="12">
      <c r="A69" s="774"/>
      <c r="B69" s="775"/>
      <c r="C69" s="776"/>
      <c r="D69" s="775"/>
      <c r="E69" s="777">
        <f t="shared" si="1"/>
      </c>
    </row>
    <row r="70" spans="1:5" ht="12">
      <c r="A70" s="774"/>
      <c r="B70" s="775"/>
      <c r="C70" s="776"/>
      <c r="D70" s="775"/>
      <c r="E70" s="777">
        <f t="shared" si="1"/>
      </c>
    </row>
    <row r="71" spans="1:5" ht="12">
      <c r="A71" s="774"/>
      <c r="B71" s="775"/>
      <c r="C71" s="776"/>
      <c r="D71" s="775"/>
      <c r="E71" s="777">
        <f t="shared" si="1"/>
      </c>
    </row>
    <row r="72" spans="1:5" ht="12">
      <c r="A72" s="774"/>
      <c r="B72" s="775"/>
      <c r="C72" s="776"/>
      <c r="D72" s="775"/>
      <c r="E72" s="777">
        <f t="shared" si="1"/>
      </c>
    </row>
    <row r="73" spans="1:5" ht="12">
      <c r="A73" s="774"/>
      <c r="B73" s="775"/>
      <c r="C73" s="776"/>
      <c r="D73" s="775"/>
      <c r="E73" s="777">
        <f t="shared" si="1"/>
      </c>
    </row>
    <row r="74" spans="1:5" ht="12">
      <c r="A74" s="774"/>
      <c r="B74" s="775"/>
      <c r="C74" s="776"/>
      <c r="D74" s="775"/>
      <c r="E74" s="777">
        <f t="shared" si="1"/>
      </c>
    </row>
    <row r="75" spans="1:5" ht="12">
      <c r="A75" s="774"/>
      <c r="B75" s="775"/>
      <c r="C75" s="776"/>
      <c r="D75" s="775"/>
      <c r="E75" s="777">
        <f t="shared" si="1"/>
      </c>
    </row>
    <row r="76" spans="1:5" ht="12">
      <c r="A76" s="774"/>
      <c r="B76" s="775"/>
      <c r="C76" s="776"/>
      <c r="D76" s="775"/>
      <c r="E76" s="777">
        <f t="shared" si="1"/>
      </c>
    </row>
    <row r="77" spans="1:5" ht="12">
      <c r="A77" s="774"/>
      <c r="B77" s="775"/>
      <c r="C77" s="776"/>
      <c r="D77" s="775"/>
      <c r="E77" s="777">
        <f t="shared" si="1"/>
      </c>
    </row>
    <row r="78" spans="1:5" ht="12">
      <c r="A78" s="774"/>
      <c r="B78" s="775"/>
      <c r="C78" s="776"/>
      <c r="D78" s="775"/>
      <c r="E78" s="777">
        <f t="shared" si="1"/>
      </c>
    </row>
    <row r="79" spans="1:5" ht="12">
      <c r="A79" s="774"/>
      <c r="B79" s="775"/>
      <c r="C79" s="776"/>
      <c r="D79" s="775"/>
      <c r="E79" s="777">
        <f t="shared" si="1"/>
      </c>
    </row>
    <row r="80" spans="1:5" ht="12">
      <c r="A80" s="774"/>
      <c r="B80" s="775"/>
      <c r="C80" s="776"/>
      <c r="D80" s="775"/>
      <c r="E80" s="777">
        <f t="shared" si="1"/>
      </c>
    </row>
    <row r="81" spans="1:5" ht="12">
      <c r="A81" s="774"/>
      <c r="B81" s="775"/>
      <c r="C81" s="776"/>
      <c r="D81" s="775"/>
      <c r="E81" s="777">
        <f t="shared" si="1"/>
      </c>
    </row>
    <row r="82" spans="1:5" ht="12">
      <c r="A82" s="774"/>
      <c r="B82" s="775"/>
      <c r="C82" s="776"/>
      <c r="D82" s="775"/>
      <c r="E82" s="777">
        <f t="shared" si="1"/>
      </c>
    </row>
    <row r="83" spans="1:5" ht="12">
      <c r="A83" s="774"/>
      <c r="B83" s="775"/>
      <c r="C83" s="776"/>
      <c r="D83" s="775"/>
      <c r="E83" s="777">
        <f t="shared" si="1"/>
      </c>
    </row>
    <row r="84" spans="1:5" ht="12">
      <c r="A84" s="774"/>
      <c r="B84" s="775"/>
      <c r="C84" s="776"/>
      <c r="D84" s="775"/>
      <c r="E84" s="777">
        <f t="shared" si="1"/>
      </c>
    </row>
    <row r="85" spans="1:5" ht="12">
      <c r="A85" s="774"/>
      <c r="B85" s="775"/>
      <c r="C85" s="776"/>
      <c r="D85" s="775"/>
      <c r="E85" s="777">
        <f t="shared" si="1"/>
      </c>
    </row>
    <row r="86" spans="1:5" ht="12">
      <c r="A86" s="774"/>
      <c r="B86" s="775"/>
      <c r="C86" s="776"/>
      <c r="D86" s="775"/>
      <c r="E86" s="777">
        <f t="shared" si="1"/>
      </c>
    </row>
    <row r="87" spans="1:5" ht="12">
      <c r="A87" s="774"/>
      <c r="B87" s="775"/>
      <c r="C87" s="776"/>
      <c r="D87" s="775"/>
      <c r="E87" s="777">
        <f t="shared" si="1"/>
      </c>
    </row>
    <row r="88" spans="1:5" ht="12">
      <c r="A88" s="774"/>
      <c r="B88" s="775"/>
      <c r="C88" s="776"/>
      <c r="D88" s="775"/>
      <c r="E88" s="777">
        <f t="shared" si="1"/>
      </c>
    </row>
    <row r="89" spans="1:5" ht="12">
      <c r="A89" s="774"/>
      <c r="B89" s="775"/>
      <c r="C89" s="776"/>
      <c r="D89" s="775"/>
      <c r="E89" s="777">
        <f t="shared" si="1"/>
      </c>
    </row>
    <row r="90" spans="1:5" ht="12">
      <c r="A90" s="774"/>
      <c r="B90" s="775"/>
      <c r="C90" s="776"/>
      <c r="D90" s="775"/>
      <c r="E90" s="777">
        <f t="shared" si="1"/>
      </c>
    </row>
    <row r="91" spans="1:5" ht="12">
      <c r="A91" s="774"/>
      <c r="B91" s="775"/>
      <c r="C91" s="776"/>
      <c r="D91" s="775"/>
      <c r="E91" s="777">
        <f t="shared" si="1"/>
      </c>
    </row>
    <row r="92" spans="1:5" ht="12">
      <c r="A92" s="774"/>
      <c r="B92" s="775"/>
      <c r="C92" s="776"/>
      <c r="D92" s="775"/>
      <c r="E92" s="777">
        <f t="shared" si="1"/>
      </c>
    </row>
    <row r="93" spans="1:5" ht="12">
      <c r="A93" s="774"/>
      <c r="B93" s="775"/>
      <c r="C93" s="776"/>
      <c r="D93" s="775"/>
      <c r="E93" s="777">
        <f t="shared" si="1"/>
      </c>
    </row>
    <row r="94" spans="1:5" ht="12">
      <c r="A94" s="774"/>
      <c r="B94" s="775"/>
      <c r="C94" s="776"/>
      <c r="D94" s="775"/>
      <c r="E94" s="777">
        <f t="shared" si="1"/>
      </c>
    </row>
    <row r="95" spans="1:5" ht="12">
      <c r="A95" s="774"/>
      <c r="B95" s="775"/>
      <c r="C95" s="776"/>
      <c r="D95" s="775"/>
      <c r="E95" s="777">
        <f t="shared" si="1"/>
      </c>
    </row>
    <row r="96" spans="1:5" ht="12">
      <c r="A96" s="774"/>
      <c r="B96" s="775"/>
      <c r="C96" s="776"/>
      <c r="D96" s="775"/>
      <c r="E96" s="777">
        <f t="shared" si="1"/>
      </c>
    </row>
    <row r="97" spans="1:5" ht="12">
      <c r="A97" s="774"/>
      <c r="B97" s="775"/>
      <c r="C97" s="776"/>
      <c r="D97" s="775"/>
      <c r="E97" s="777">
        <f t="shared" si="1"/>
      </c>
    </row>
    <row r="98" spans="1:5" ht="12">
      <c r="A98" s="774"/>
      <c r="B98" s="775"/>
      <c r="C98" s="776"/>
      <c r="D98" s="775"/>
      <c r="E98" s="777">
        <f t="shared" si="1"/>
      </c>
    </row>
    <row r="99" spans="1:5" ht="12">
      <c r="A99" s="774"/>
      <c r="B99" s="775"/>
      <c r="C99" s="776"/>
      <c r="D99" s="775"/>
      <c r="E99" s="777">
        <f t="shared" si="1"/>
      </c>
    </row>
    <row r="100" spans="1:5" ht="12">
      <c r="A100" s="774"/>
      <c r="B100" s="775"/>
      <c r="C100" s="776"/>
      <c r="D100" s="775"/>
      <c r="E100" s="777">
        <f t="shared" si="1"/>
      </c>
    </row>
    <row r="101" spans="1:5" ht="12">
      <c r="A101" s="774"/>
      <c r="B101" s="775"/>
      <c r="C101" s="776"/>
      <c r="D101" s="775"/>
      <c r="E101" s="777">
        <f t="shared" si="1"/>
      </c>
    </row>
    <row r="102" spans="1:5" ht="12">
      <c r="A102" s="774"/>
      <c r="B102" s="775"/>
      <c r="C102" s="776"/>
      <c r="D102" s="775"/>
      <c r="E102" s="777">
        <f t="shared" si="1"/>
      </c>
    </row>
    <row r="103" spans="1:5" ht="12">
      <c r="A103" s="774"/>
      <c r="B103" s="775"/>
      <c r="C103" s="776"/>
      <c r="D103" s="775"/>
      <c r="E103" s="777">
        <f t="shared" si="1"/>
      </c>
    </row>
    <row r="104" spans="1:5" ht="12">
      <c r="A104" s="774"/>
      <c r="B104" s="775"/>
      <c r="C104" s="776"/>
      <c r="D104" s="775"/>
      <c r="E104" s="777">
        <f t="shared" si="1"/>
      </c>
    </row>
    <row r="105" spans="1:5" ht="12">
      <c r="A105" s="774"/>
      <c r="B105" s="775"/>
      <c r="C105" s="776"/>
      <c r="D105" s="775"/>
      <c r="E105" s="777">
        <f t="shared" si="1"/>
      </c>
    </row>
    <row r="106" spans="1:5" ht="12">
      <c r="A106" s="774"/>
      <c r="B106" s="775"/>
      <c r="C106" s="776"/>
      <c r="D106" s="775"/>
      <c r="E106" s="777">
        <f t="shared" si="1"/>
      </c>
    </row>
    <row r="107" spans="1:5" ht="12">
      <c r="A107" s="774"/>
      <c r="B107" s="775"/>
      <c r="C107" s="776"/>
      <c r="D107" s="775"/>
      <c r="E107" s="777">
        <f t="shared" si="1"/>
      </c>
    </row>
    <row r="108" spans="1:5" ht="12">
      <c r="A108" s="774"/>
      <c r="B108" s="775"/>
      <c r="C108" s="776"/>
      <c r="D108" s="775"/>
      <c r="E108" s="777">
        <f t="shared" si="1"/>
      </c>
    </row>
    <row r="109" spans="1:5" ht="12">
      <c r="A109" s="774"/>
      <c r="B109" s="775"/>
      <c r="C109" s="776"/>
      <c r="D109" s="775"/>
      <c r="E109" s="777">
        <f t="shared" si="1"/>
      </c>
    </row>
    <row r="110" spans="1:5" ht="12">
      <c r="A110" s="774"/>
      <c r="B110" s="775"/>
      <c r="C110" s="776"/>
      <c r="D110" s="775"/>
      <c r="E110" s="777">
        <f t="shared" si="1"/>
      </c>
    </row>
    <row r="111" spans="1:5" ht="12">
      <c r="A111" s="774"/>
      <c r="B111" s="775"/>
      <c r="C111" s="776"/>
      <c r="D111" s="775"/>
      <c r="E111" s="777">
        <f t="shared" si="1"/>
      </c>
    </row>
    <row r="112" spans="1:5" ht="12">
      <c r="A112" s="774"/>
      <c r="B112" s="775"/>
      <c r="C112" s="776"/>
      <c r="D112" s="775"/>
      <c r="E112" s="777">
        <f t="shared" si="1"/>
      </c>
    </row>
    <row r="113" spans="1:5" ht="12">
      <c r="A113" s="774"/>
      <c r="B113" s="775"/>
      <c r="C113" s="776"/>
      <c r="D113" s="775"/>
      <c r="E113" s="777">
        <f t="shared" si="1"/>
      </c>
    </row>
    <row r="114" spans="1:5" ht="12">
      <c r="A114" s="774"/>
      <c r="B114" s="775"/>
      <c r="C114" s="776"/>
      <c r="D114" s="775"/>
      <c r="E114" s="777">
        <f t="shared" si="1"/>
      </c>
    </row>
    <row r="115" spans="1:5" ht="12">
      <c r="A115" s="774"/>
      <c r="B115" s="775"/>
      <c r="C115" s="776"/>
      <c r="D115" s="775"/>
      <c r="E115" s="777">
        <f t="shared" si="1"/>
      </c>
    </row>
    <row r="116" spans="1:5" ht="12">
      <c r="A116" s="774"/>
      <c r="B116" s="775"/>
      <c r="C116" s="776"/>
      <c r="D116" s="775"/>
      <c r="E116" s="777">
        <f t="shared" si="1"/>
      </c>
    </row>
    <row r="117" spans="1:5" ht="12">
      <c r="A117" s="774"/>
      <c r="B117" s="775"/>
      <c r="C117" s="776"/>
      <c r="D117" s="775"/>
      <c r="E117" s="777">
        <f t="shared" si="1"/>
      </c>
    </row>
    <row r="118" spans="1:5" ht="12">
      <c r="A118" s="774"/>
      <c r="B118" s="775"/>
      <c r="C118" s="776"/>
      <c r="D118" s="775"/>
      <c r="E118" s="777">
        <f t="shared" si="1"/>
      </c>
    </row>
    <row r="119" spans="1:5" ht="12">
      <c r="A119" s="774"/>
      <c r="B119" s="775"/>
      <c r="C119" s="776"/>
      <c r="D119" s="775"/>
      <c r="E119" s="777">
        <f t="shared" si="1"/>
      </c>
    </row>
    <row r="120" spans="1:5" ht="12">
      <c r="A120" s="774"/>
      <c r="B120" s="775"/>
      <c r="C120" s="776"/>
      <c r="D120" s="775"/>
      <c r="E120" s="777">
        <f t="shared" si="1"/>
      </c>
    </row>
    <row r="121" spans="1:5" ht="12">
      <c r="A121" s="774"/>
      <c r="B121" s="775"/>
      <c r="C121" s="776"/>
      <c r="D121" s="775"/>
      <c r="E121" s="777">
        <f t="shared" si="1"/>
      </c>
    </row>
    <row r="122" spans="1:5" ht="12">
      <c r="A122" s="774"/>
      <c r="B122" s="775"/>
      <c r="C122" s="776"/>
      <c r="D122" s="775"/>
      <c r="E122" s="777">
        <f t="shared" si="1"/>
      </c>
    </row>
    <row r="123" spans="1:5" ht="12">
      <c r="A123" s="774"/>
      <c r="B123" s="775"/>
      <c r="C123" s="776"/>
      <c r="D123" s="775"/>
      <c r="E123" s="777">
        <f t="shared" si="1"/>
      </c>
    </row>
    <row r="124" spans="1:5" ht="12">
      <c r="A124" s="774"/>
      <c r="B124" s="775"/>
      <c r="C124" s="776"/>
      <c r="D124" s="775"/>
      <c r="E124" s="777">
        <f t="shared" si="1"/>
      </c>
    </row>
    <row r="125" spans="1:5" ht="12">
      <c r="A125" s="774"/>
      <c r="B125" s="775"/>
      <c r="C125" s="776"/>
      <c r="D125" s="775"/>
      <c r="E125" s="777">
        <f t="shared" si="1"/>
      </c>
    </row>
    <row r="126" spans="1:5" ht="12">
      <c r="A126" s="774"/>
      <c r="B126" s="775"/>
      <c r="C126" s="776"/>
      <c r="D126" s="775"/>
      <c r="E126" s="777">
        <f t="shared" si="1"/>
      </c>
    </row>
    <row r="127" spans="1:5" ht="12">
      <c r="A127" s="774"/>
      <c r="B127" s="775"/>
      <c r="C127" s="776"/>
      <c r="D127" s="775"/>
      <c r="E127" s="777">
        <f t="shared" si="1"/>
      </c>
    </row>
    <row r="128" spans="1:5" ht="12">
      <c r="A128" s="774"/>
      <c r="B128" s="775"/>
      <c r="C128" s="776"/>
      <c r="D128" s="775"/>
      <c r="E128" s="777">
        <f t="shared" si="1"/>
      </c>
    </row>
    <row r="129" spans="1:5" ht="12">
      <c r="A129" s="774"/>
      <c r="B129" s="775"/>
      <c r="C129" s="776"/>
      <c r="D129" s="775"/>
      <c r="E129" s="777">
        <f t="shared" si="1"/>
      </c>
    </row>
    <row r="130" spans="1:5" ht="12">
      <c r="A130" s="774"/>
      <c r="B130" s="775"/>
      <c r="C130" s="776"/>
      <c r="D130" s="775"/>
      <c r="E130" s="777">
        <f t="shared" si="1"/>
      </c>
    </row>
    <row r="131" spans="1:5" ht="12">
      <c r="A131" s="774"/>
      <c r="B131" s="775"/>
      <c r="C131" s="776"/>
      <c r="D131" s="775"/>
      <c r="E131" s="777">
        <f aca="true" t="shared" si="2" ref="E131:E194">IF(B131&lt;&gt;0,IF(ABS(B131-D131)&gt;0.1,"KO","OK"),"")</f>
      </c>
    </row>
    <row r="132" spans="1:5" ht="12">
      <c r="A132" s="774"/>
      <c r="B132" s="775"/>
      <c r="C132" s="776"/>
      <c r="D132" s="775"/>
      <c r="E132" s="777">
        <f t="shared" si="2"/>
      </c>
    </row>
    <row r="133" spans="1:5" ht="12">
      <c r="A133" s="774"/>
      <c r="B133" s="775"/>
      <c r="C133" s="776"/>
      <c r="D133" s="775"/>
      <c r="E133" s="777">
        <f t="shared" si="2"/>
      </c>
    </row>
    <row r="134" spans="1:5" ht="12">
      <c r="A134" s="774"/>
      <c r="B134" s="775"/>
      <c r="C134" s="776"/>
      <c r="D134" s="775"/>
      <c r="E134" s="777">
        <f t="shared" si="2"/>
      </c>
    </row>
    <row r="135" spans="1:5" ht="12">
      <c r="A135" s="774"/>
      <c r="B135" s="775"/>
      <c r="C135" s="776"/>
      <c r="D135" s="775"/>
      <c r="E135" s="777">
        <f t="shared" si="2"/>
      </c>
    </row>
    <row r="136" spans="1:5" ht="12">
      <c r="A136" s="774"/>
      <c r="B136" s="775"/>
      <c r="C136" s="776"/>
      <c r="D136" s="775"/>
      <c r="E136" s="777">
        <f t="shared" si="2"/>
      </c>
    </row>
    <row r="137" spans="1:5" ht="12">
      <c r="A137" s="774"/>
      <c r="B137" s="775"/>
      <c r="C137" s="776"/>
      <c r="D137" s="775"/>
      <c r="E137" s="777">
        <f t="shared" si="2"/>
      </c>
    </row>
    <row r="138" spans="1:5" ht="12">
      <c r="A138" s="774"/>
      <c r="B138" s="775"/>
      <c r="C138" s="776"/>
      <c r="D138" s="775"/>
      <c r="E138" s="777">
        <f t="shared" si="2"/>
      </c>
    </row>
    <row r="139" spans="1:5" ht="12">
      <c r="A139" s="774"/>
      <c r="B139" s="775"/>
      <c r="C139" s="776"/>
      <c r="D139" s="775"/>
      <c r="E139" s="777">
        <f t="shared" si="2"/>
      </c>
    </row>
    <row r="140" spans="1:5" ht="12">
      <c r="A140" s="774"/>
      <c r="B140" s="775"/>
      <c r="C140" s="776"/>
      <c r="D140" s="775"/>
      <c r="E140" s="777">
        <f t="shared" si="2"/>
      </c>
    </row>
    <row r="141" spans="1:5" ht="12">
      <c r="A141" s="774"/>
      <c r="B141" s="775"/>
      <c r="C141" s="776"/>
      <c r="D141" s="775"/>
      <c r="E141" s="777">
        <f t="shared" si="2"/>
      </c>
    </row>
    <row r="142" spans="1:5" ht="12">
      <c r="A142" s="774"/>
      <c r="B142" s="775"/>
      <c r="C142" s="776"/>
      <c r="D142" s="775"/>
      <c r="E142" s="777">
        <f t="shared" si="2"/>
      </c>
    </row>
    <row r="143" spans="1:5" ht="12">
      <c r="A143" s="774"/>
      <c r="B143" s="775"/>
      <c r="C143" s="776"/>
      <c r="D143" s="775"/>
      <c r="E143" s="777">
        <f t="shared" si="2"/>
      </c>
    </row>
    <row r="144" spans="1:5" ht="12">
      <c r="A144" s="774"/>
      <c r="B144" s="775"/>
      <c r="C144" s="776"/>
      <c r="D144" s="775"/>
      <c r="E144" s="777">
        <f t="shared" si="2"/>
      </c>
    </row>
    <row r="145" spans="1:5" ht="12">
      <c r="A145" s="774"/>
      <c r="B145" s="775"/>
      <c r="C145" s="776"/>
      <c r="D145" s="775"/>
      <c r="E145" s="777">
        <f t="shared" si="2"/>
      </c>
    </row>
    <row r="146" spans="1:5" ht="12">
      <c r="A146" s="774"/>
      <c r="B146" s="775"/>
      <c r="C146" s="776"/>
      <c r="D146" s="775"/>
      <c r="E146" s="777">
        <f t="shared" si="2"/>
      </c>
    </row>
    <row r="147" spans="1:5" ht="12">
      <c r="A147" s="774"/>
      <c r="B147" s="775"/>
      <c r="C147" s="776"/>
      <c r="D147" s="775"/>
      <c r="E147" s="777">
        <f t="shared" si="2"/>
      </c>
    </row>
    <row r="148" spans="1:5" ht="12">
      <c r="A148" s="774"/>
      <c r="B148" s="775"/>
      <c r="C148" s="776"/>
      <c r="D148" s="775"/>
      <c r="E148" s="777">
        <f t="shared" si="2"/>
      </c>
    </row>
    <row r="149" spans="1:5" ht="12">
      <c r="A149" s="774"/>
      <c r="B149" s="775"/>
      <c r="C149" s="776"/>
      <c r="D149" s="775"/>
      <c r="E149" s="777">
        <f t="shared" si="2"/>
      </c>
    </row>
    <row r="150" spans="1:5" ht="12">
      <c r="A150" s="774"/>
      <c r="B150" s="775"/>
      <c r="C150" s="776"/>
      <c r="D150" s="775"/>
      <c r="E150" s="777">
        <f t="shared" si="2"/>
      </c>
    </row>
    <row r="151" spans="1:5" ht="12">
      <c r="A151" s="774"/>
      <c r="B151" s="775"/>
      <c r="C151" s="776"/>
      <c r="D151" s="775"/>
      <c r="E151" s="777">
        <f t="shared" si="2"/>
      </c>
    </row>
    <row r="152" spans="1:5" ht="12">
      <c r="A152" s="774"/>
      <c r="B152" s="775"/>
      <c r="C152" s="776"/>
      <c r="D152" s="775"/>
      <c r="E152" s="777">
        <f t="shared" si="2"/>
      </c>
    </row>
    <row r="153" spans="1:5" ht="12">
      <c r="A153" s="774"/>
      <c r="B153" s="775"/>
      <c r="C153" s="776"/>
      <c r="D153" s="775"/>
      <c r="E153" s="777">
        <f t="shared" si="2"/>
      </c>
    </row>
    <row r="154" spans="1:5" ht="12">
      <c r="A154" s="774"/>
      <c r="B154" s="775"/>
      <c r="C154" s="776"/>
      <c r="D154" s="775"/>
      <c r="E154" s="777">
        <f t="shared" si="2"/>
      </c>
    </row>
    <row r="155" spans="1:5" ht="12">
      <c r="A155" s="774"/>
      <c r="B155" s="775"/>
      <c r="C155" s="776"/>
      <c r="D155" s="775"/>
      <c r="E155" s="777">
        <f t="shared" si="2"/>
      </c>
    </row>
    <row r="156" spans="1:5" ht="12">
      <c r="A156" s="774"/>
      <c r="B156" s="775"/>
      <c r="C156" s="776"/>
      <c r="D156" s="775"/>
      <c r="E156" s="777">
        <f t="shared" si="2"/>
      </c>
    </row>
    <row r="157" spans="1:5" ht="12">
      <c r="A157" s="774"/>
      <c r="B157" s="775"/>
      <c r="C157" s="776"/>
      <c r="D157" s="775"/>
      <c r="E157" s="777">
        <f t="shared" si="2"/>
      </c>
    </row>
    <row r="158" spans="1:5" ht="12">
      <c r="A158" s="774"/>
      <c r="B158" s="775"/>
      <c r="C158" s="776"/>
      <c r="D158" s="775"/>
      <c r="E158" s="777">
        <f t="shared" si="2"/>
      </c>
    </row>
    <row r="159" spans="1:5" ht="12">
      <c r="A159" s="774"/>
      <c r="B159" s="775"/>
      <c r="C159" s="776"/>
      <c r="D159" s="775"/>
      <c r="E159" s="777">
        <f t="shared" si="2"/>
      </c>
    </row>
    <row r="160" spans="1:5" ht="12">
      <c r="A160" s="774"/>
      <c r="B160" s="775"/>
      <c r="C160" s="776"/>
      <c r="D160" s="775"/>
      <c r="E160" s="777">
        <f t="shared" si="2"/>
      </c>
    </row>
    <row r="161" spans="1:5" ht="12">
      <c r="A161" s="774"/>
      <c r="B161" s="775"/>
      <c r="C161" s="776"/>
      <c r="D161" s="775"/>
      <c r="E161" s="777">
        <f t="shared" si="2"/>
      </c>
    </row>
    <row r="162" spans="1:5" ht="12">
      <c r="A162" s="774"/>
      <c r="B162" s="775"/>
      <c r="C162" s="776"/>
      <c r="D162" s="775"/>
      <c r="E162" s="777">
        <f t="shared" si="2"/>
      </c>
    </row>
    <row r="163" spans="1:5" ht="12">
      <c r="A163" s="774"/>
      <c r="B163" s="775"/>
      <c r="C163" s="776"/>
      <c r="D163" s="775"/>
      <c r="E163" s="777">
        <f t="shared" si="2"/>
      </c>
    </row>
    <row r="164" spans="1:5" ht="12">
      <c r="A164" s="774"/>
      <c r="B164" s="775"/>
      <c r="C164" s="776"/>
      <c r="D164" s="775"/>
      <c r="E164" s="777">
        <f t="shared" si="2"/>
      </c>
    </row>
    <row r="165" spans="1:5" ht="12">
      <c r="A165" s="774"/>
      <c r="B165" s="775"/>
      <c r="C165" s="776"/>
      <c r="D165" s="775"/>
      <c r="E165" s="777">
        <f t="shared" si="2"/>
      </c>
    </row>
    <row r="166" spans="1:5" ht="12">
      <c r="A166" s="774"/>
      <c r="B166" s="775"/>
      <c r="C166" s="776"/>
      <c r="D166" s="775"/>
      <c r="E166" s="777">
        <f t="shared" si="2"/>
      </c>
    </row>
    <row r="167" spans="1:5" ht="12">
      <c r="A167" s="774"/>
      <c r="B167" s="775"/>
      <c r="C167" s="776"/>
      <c r="D167" s="775"/>
      <c r="E167" s="777">
        <f t="shared" si="2"/>
      </c>
    </row>
    <row r="168" spans="1:5" ht="12">
      <c r="A168" s="774"/>
      <c r="B168" s="775"/>
      <c r="C168" s="776"/>
      <c r="D168" s="775"/>
      <c r="E168" s="777">
        <f t="shared" si="2"/>
      </c>
    </row>
    <row r="169" spans="1:5" ht="12">
      <c r="A169" s="774"/>
      <c r="B169" s="775"/>
      <c r="C169" s="776"/>
      <c r="D169" s="775"/>
      <c r="E169" s="777">
        <f t="shared" si="2"/>
      </c>
    </row>
    <row r="170" spans="1:5" ht="12">
      <c r="A170" s="774"/>
      <c r="B170" s="775"/>
      <c r="C170" s="776"/>
      <c r="D170" s="775"/>
      <c r="E170" s="777">
        <f t="shared" si="2"/>
      </c>
    </row>
    <row r="171" spans="1:5" ht="12">
      <c r="A171" s="774"/>
      <c r="B171" s="775"/>
      <c r="C171" s="776"/>
      <c r="D171" s="775"/>
      <c r="E171" s="777">
        <f t="shared" si="2"/>
      </c>
    </row>
    <row r="172" spans="1:5" ht="12">
      <c r="A172" s="774"/>
      <c r="B172" s="775"/>
      <c r="C172" s="776"/>
      <c r="D172" s="775"/>
      <c r="E172" s="777">
        <f t="shared" si="2"/>
      </c>
    </row>
    <row r="173" spans="1:5" ht="12">
      <c r="A173" s="774"/>
      <c r="B173" s="775"/>
      <c r="C173" s="776"/>
      <c r="D173" s="775"/>
      <c r="E173" s="777">
        <f t="shared" si="2"/>
      </c>
    </row>
    <row r="174" spans="1:5" ht="12">
      <c r="A174" s="774"/>
      <c r="B174" s="775"/>
      <c r="C174" s="776"/>
      <c r="D174" s="775"/>
      <c r="E174" s="777">
        <f t="shared" si="2"/>
      </c>
    </row>
    <row r="175" spans="1:5" ht="12">
      <c r="A175" s="774"/>
      <c r="B175" s="775"/>
      <c r="C175" s="776"/>
      <c r="D175" s="775"/>
      <c r="E175" s="777">
        <f t="shared" si="2"/>
      </c>
    </row>
    <row r="176" spans="1:5" ht="12">
      <c r="A176" s="774"/>
      <c r="B176" s="775"/>
      <c r="C176" s="776"/>
      <c r="D176" s="775"/>
      <c r="E176" s="777">
        <f t="shared" si="2"/>
      </c>
    </row>
    <row r="177" spans="1:5" ht="12">
      <c r="A177" s="774"/>
      <c r="B177" s="775"/>
      <c r="C177" s="776"/>
      <c r="D177" s="775"/>
      <c r="E177" s="777">
        <f t="shared" si="2"/>
      </c>
    </row>
    <row r="178" spans="1:5" ht="12">
      <c r="A178" s="774"/>
      <c r="B178" s="775"/>
      <c r="C178" s="776"/>
      <c r="D178" s="775"/>
      <c r="E178" s="777">
        <f t="shared" si="2"/>
      </c>
    </row>
    <row r="179" spans="1:5" ht="12">
      <c r="A179" s="774"/>
      <c r="B179" s="775"/>
      <c r="C179" s="776"/>
      <c r="D179" s="775"/>
      <c r="E179" s="777">
        <f t="shared" si="2"/>
      </c>
    </row>
    <row r="180" spans="1:5" ht="12">
      <c r="A180" s="774"/>
      <c r="B180" s="775"/>
      <c r="C180" s="776"/>
      <c r="D180" s="775"/>
      <c r="E180" s="777">
        <f t="shared" si="2"/>
      </c>
    </row>
    <row r="181" spans="1:5" ht="12">
      <c r="A181" s="774"/>
      <c r="B181" s="775"/>
      <c r="C181" s="776"/>
      <c r="D181" s="775"/>
      <c r="E181" s="777">
        <f t="shared" si="2"/>
      </c>
    </row>
    <row r="182" spans="1:5" ht="12">
      <c r="A182" s="774"/>
      <c r="B182" s="775"/>
      <c r="C182" s="776"/>
      <c r="D182" s="775"/>
      <c r="E182" s="777">
        <f t="shared" si="2"/>
      </c>
    </row>
    <row r="183" spans="1:5" ht="12">
      <c r="A183" s="774"/>
      <c r="B183" s="775"/>
      <c r="C183" s="776"/>
      <c r="D183" s="775"/>
      <c r="E183" s="777">
        <f t="shared" si="2"/>
      </c>
    </row>
    <row r="184" spans="1:5" ht="12">
      <c r="A184" s="774"/>
      <c r="B184" s="775"/>
      <c r="C184" s="776"/>
      <c r="D184" s="775"/>
      <c r="E184" s="777">
        <f t="shared" si="2"/>
      </c>
    </row>
    <row r="185" spans="1:5" ht="12">
      <c r="A185" s="774"/>
      <c r="B185" s="775"/>
      <c r="C185" s="776"/>
      <c r="D185" s="775"/>
      <c r="E185" s="777">
        <f t="shared" si="2"/>
      </c>
    </row>
    <row r="186" spans="1:5" ht="12">
      <c r="A186" s="774"/>
      <c r="B186" s="775"/>
      <c r="C186" s="776"/>
      <c r="D186" s="775"/>
      <c r="E186" s="777">
        <f t="shared" si="2"/>
      </c>
    </row>
    <row r="187" spans="1:5" ht="12">
      <c r="A187" s="774"/>
      <c r="B187" s="775"/>
      <c r="C187" s="776"/>
      <c r="D187" s="775"/>
      <c r="E187" s="777">
        <f t="shared" si="2"/>
      </c>
    </row>
    <row r="188" spans="1:5" ht="12">
      <c r="A188" s="774"/>
      <c r="B188" s="775"/>
      <c r="C188" s="776"/>
      <c r="D188" s="775"/>
      <c r="E188" s="777">
        <f t="shared" si="2"/>
      </c>
    </row>
    <row r="189" spans="1:5" ht="12">
      <c r="A189" s="774"/>
      <c r="B189" s="775"/>
      <c r="C189" s="776"/>
      <c r="D189" s="775"/>
      <c r="E189" s="777">
        <f t="shared" si="2"/>
      </c>
    </row>
    <row r="190" spans="1:5" ht="12">
      <c r="A190" s="774"/>
      <c r="B190" s="775"/>
      <c r="C190" s="776"/>
      <c r="D190" s="775"/>
      <c r="E190" s="777">
        <f t="shared" si="2"/>
      </c>
    </row>
    <row r="191" spans="1:5" ht="12">
      <c r="A191" s="774"/>
      <c r="B191" s="775"/>
      <c r="C191" s="776"/>
      <c r="D191" s="775"/>
      <c r="E191" s="777">
        <f t="shared" si="2"/>
      </c>
    </row>
    <row r="192" spans="1:5" ht="12">
      <c r="A192" s="774"/>
      <c r="B192" s="775"/>
      <c r="C192" s="776"/>
      <c r="D192" s="775"/>
      <c r="E192" s="777">
        <f t="shared" si="2"/>
      </c>
    </row>
    <row r="193" spans="1:5" ht="12">
      <c r="A193" s="774"/>
      <c r="B193" s="775"/>
      <c r="C193" s="776"/>
      <c r="D193" s="775"/>
      <c r="E193" s="777">
        <f t="shared" si="2"/>
      </c>
    </row>
    <row r="194" spans="1:5" ht="12">
      <c r="A194" s="774"/>
      <c r="B194" s="775"/>
      <c r="C194" s="776"/>
      <c r="D194" s="775"/>
      <c r="E194" s="777">
        <f t="shared" si="2"/>
      </c>
    </row>
    <row r="195" spans="1:5" ht="12">
      <c r="A195" s="774"/>
      <c r="B195" s="775"/>
      <c r="C195" s="776"/>
      <c r="D195" s="775"/>
      <c r="E195" s="777">
        <f aca="true" t="shared" si="3" ref="E195:E258">IF(B195&lt;&gt;0,IF(ABS(B195-D195)&gt;0.1,"KO","OK"),"")</f>
      </c>
    </row>
    <row r="196" spans="1:5" ht="12">
      <c r="A196" s="774"/>
      <c r="B196" s="775"/>
      <c r="C196" s="776"/>
      <c r="D196" s="775"/>
      <c r="E196" s="777">
        <f t="shared" si="3"/>
      </c>
    </row>
    <row r="197" spans="1:5" ht="12">
      <c r="A197" s="774"/>
      <c r="B197" s="775"/>
      <c r="C197" s="776"/>
      <c r="D197" s="775"/>
      <c r="E197" s="777">
        <f t="shared" si="3"/>
      </c>
    </row>
    <row r="198" spans="1:5" ht="12">
      <c r="A198" s="774"/>
      <c r="B198" s="775"/>
      <c r="C198" s="776"/>
      <c r="D198" s="775"/>
      <c r="E198" s="777">
        <f t="shared" si="3"/>
      </c>
    </row>
    <row r="199" spans="1:5" ht="12">
      <c r="A199" s="774"/>
      <c r="B199" s="775"/>
      <c r="C199" s="776"/>
      <c r="D199" s="775"/>
      <c r="E199" s="777">
        <f t="shared" si="3"/>
      </c>
    </row>
    <row r="200" spans="1:5" ht="12">
      <c r="A200" s="774"/>
      <c r="B200" s="775"/>
      <c r="C200" s="776"/>
      <c r="D200" s="775"/>
      <c r="E200" s="777">
        <f t="shared" si="3"/>
      </c>
    </row>
    <row r="201" spans="1:5" ht="12">
      <c r="A201" s="774"/>
      <c r="B201" s="775"/>
      <c r="C201" s="776"/>
      <c r="D201" s="775"/>
      <c r="E201" s="777">
        <f t="shared" si="3"/>
      </c>
    </row>
    <row r="202" spans="1:5" ht="12">
      <c r="A202" s="774"/>
      <c r="B202" s="775"/>
      <c r="C202" s="776"/>
      <c r="D202" s="775"/>
      <c r="E202" s="777">
        <f t="shared" si="3"/>
      </c>
    </row>
    <row r="203" spans="1:5" ht="12">
      <c r="A203" s="774"/>
      <c r="B203" s="775"/>
      <c r="C203" s="776"/>
      <c r="D203" s="775"/>
      <c r="E203" s="777">
        <f t="shared" si="3"/>
      </c>
    </row>
    <row r="204" spans="1:5" ht="12">
      <c r="A204" s="774"/>
      <c r="B204" s="775"/>
      <c r="C204" s="776"/>
      <c r="D204" s="775"/>
      <c r="E204" s="777">
        <f t="shared" si="3"/>
      </c>
    </row>
    <row r="205" spans="1:5" ht="12">
      <c r="A205" s="774"/>
      <c r="B205" s="775"/>
      <c r="C205" s="776"/>
      <c r="D205" s="775"/>
      <c r="E205" s="777">
        <f t="shared" si="3"/>
      </c>
    </row>
    <row r="206" spans="1:5" ht="12">
      <c r="A206" s="774"/>
      <c r="B206" s="775"/>
      <c r="C206" s="776"/>
      <c r="D206" s="775"/>
      <c r="E206" s="777">
        <f t="shared" si="3"/>
      </c>
    </row>
    <row r="207" spans="1:5" ht="12">
      <c r="A207" s="774"/>
      <c r="B207" s="775"/>
      <c r="C207" s="776"/>
      <c r="D207" s="775"/>
      <c r="E207" s="777">
        <f t="shared" si="3"/>
      </c>
    </row>
    <row r="208" spans="1:5" ht="12">
      <c r="A208" s="774"/>
      <c r="B208" s="775"/>
      <c r="C208" s="776"/>
      <c r="D208" s="775"/>
      <c r="E208" s="777">
        <f t="shared" si="3"/>
      </c>
    </row>
    <row r="209" spans="1:5" ht="12">
      <c r="A209" s="774"/>
      <c r="B209" s="775"/>
      <c r="C209" s="776"/>
      <c r="D209" s="775"/>
      <c r="E209" s="777">
        <f t="shared" si="3"/>
      </c>
    </row>
    <row r="210" spans="1:5" ht="12">
      <c r="A210" s="774"/>
      <c r="B210" s="775"/>
      <c r="C210" s="776"/>
      <c r="D210" s="775"/>
      <c r="E210" s="777">
        <f t="shared" si="3"/>
      </c>
    </row>
    <row r="211" spans="1:5" ht="12">
      <c r="A211" s="774"/>
      <c r="B211" s="775"/>
      <c r="C211" s="776"/>
      <c r="D211" s="775"/>
      <c r="E211" s="777">
        <f t="shared" si="3"/>
      </c>
    </row>
    <row r="212" spans="1:5" ht="12">
      <c r="A212" s="774"/>
      <c r="B212" s="775"/>
      <c r="C212" s="776"/>
      <c r="D212" s="775"/>
      <c r="E212" s="777">
        <f t="shared" si="3"/>
      </c>
    </row>
    <row r="213" spans="1:5" ht="12">
      <c r="A213" s="774"/>
      <c r="B213" s="775"/>
      <c r="C213" s="776"/>
      <c r="D213" s="775"/>
      <c r="E213" s="777">
        <f t="shared" si="3"/>
      </c>
    </row>
    <row r="214" spans="1:5" ht="12">
      <c r="A214" s="774"/>
      <c r="B214" s="775"/>
      <c r="C214" s="776"/>
      <c r="D214" s="775"/>
      <c r="E214" s="777">
        <f t="shared" si="3"/>
      </c>
    </row>
    <row r="215" spans="1:5" ht="12">
      <c r="A215" s="774"/>
      <c r="B215" s="775"/>
      <c r="C215" s="776"/>
      <c r="D215" s="775"/>
      <c r="E215" s="777">
        <f t="shared" si="3"/>
      </c>
    </row>
    <row r="216" spans="1:5" ht="12">
      <c r="A216" s="774"/>
      <c r="B216" s="775"/>
      <c r="C216" s="776"/>
      <c r="D216" s="775"/>
      <c r="E216" s="777">
        <f t="shared" si="3"/>
      </c>
    </row>
    <row r="217" spans="1:5" ht="12">
      <c r="A217" s="774"/>
      <c r="B217" s="775"/>
      <c r="C217" s="776"/>
      <c r="D217" s="775"/>
      <c r="E217" s="777">
        <f t="shared" si="3"/>
      </c>
    </row>
    <row r="218" spans="1:5" ht="12">
      <c r="A218" s="774"/>
      <c r="B218" s="775"/>
      <c r="C218" s="776"/>
      <c r="D218" s="775"/>
      <c r="E218" s="777">
        <f t="shared" si="3"/>
      </c>
    </row>
    <row r="219" spans="1:5" ht="12">
      <c r="A219" s="774"/>
      <c r="B219" s="775"/>
      <c r="C219" s="776"/>
      <c r="D219" s="775"/>
      <c r="E219" s="777">
        <f t="shared" si="3"/>
      </c>
    </row>
    <row r="220" spans="1:5" ht="12">
      <c r="A220" s="774"/>
      <c r="B220" s="775"/>
      <c r="C220" s="776"/>
      <c r="D220" s="775"/>
      <c r="E220" s="777">
        <f t="shared" si="3"/>
      </c>
    </row>
    <row r="221" spans="1:5" ht="12">
      <c r="A221" s="774"/>
      <c r="B221" s="775"/>
      <c r="C221" s="776"/>
      <c r="D221" s="775"/>
      <c r="E221" s="777">
        <f t="shared" si="3"/>
      </c>
    </row>
    <row r="222" spans="1:5" ht="12">
      <c r="A222" s="774"/>
      <c r="B222" s="775"/>
      <c r="C222" s="776"/>
      <c r="D222" s="775"/>
      <c r="E222" s="777">
        <f t="shared" si="3"/>
      </c>
    </row>
    <row r="223" spans="1:5" ht="12">
      <c r="A223" s="774"/>
      <c r="B223" s="775"/>
      <c r="C223" s="776"/>
      <c r="D223" s="775"/>
      <c r="E223" s="777">
        <f t="shared" si="3"/>
      </c>
    </row>
    <row r="224" spans="1:5" ht="12">
      <c r="A224" s="774"/>
      <c r="B224" s="775"/>
      <c r="C224" s="776"/>
      <c r="D224" s="775"/>
      <c r="E224" s="777">
        <f t="shared" si="3"/>
      </c>
    </row>
    <row r="225" spans="1:5" ht="12">
      <c r="A225" s="774"/>
      <c r="B225" s="775"/>
      <c r="C225" s="776"/>
      <c r="D225" s="775"/>
      <c r="E225" s="777">
        <f t="shared" si="3"/>
      </c>
    </row>
    <row r="226" spans="1:5" ht="12">
      <c r="A226" s="774"/>
      <c r="B226" s="775"/>
      <c r="C226" s="776"/>
      <c r="D226" s="775"/>
      <c r="E226" s="777">
        <f t="shared" si="3"/>
      </c>
    </row>
    <row r="227" spans="1:5" ht="12">
      <c r="A227" s="774"/>
      <c r="B227" s="775"/>
      <c r="C227" s="776"/>
      <c r="D227" s="775"/>
      <c r="E227" s="777">
        <f t="shared" si="3"/>
      </c>
    </row>
    <row r="228" spans="1:5" ht="12">
      <c r="A228" s="774"/>
      <c r="B228" s="775"/>
      <c r="C228" s="776"/>
      <c r="D228" s="775"/>
      <c r="E228" s="777">
        <f t="shared" si="3"/>
      </c>
    </row>
    <row r="229" spans="1:5" ht="12">
      <c r="A229" s="774"/>
      <c r="B229" s="775"/>
      <c r="C229" s="776"/>
      <c r="D229" s="775"/>
      <c r="E229" s="777">
        <f t="shared" si="3"/>
      </c>
    </row>
    <row r="230" spans="1:5" ht="12">
      <c r="A230" s="774"/>
      <c r="B230" s="775"/>
      <c r="C230" s="776"/>
      <c r="D230" s="775"/>
      <c r="E230" s="777">
        <f t="shared" si="3"/>
      </c>
    </row>
    <row r="231" spans="1:5" ht="12">
      <c r="A231" s="774"/>
      <c r="B231" s="775"/>
      <c r="C231" s="776"/>
      <c r="D231" s="775"/>
      <c r="E231" s="777">
        <f t="shared" si="3"/>
      </c>
    </row>
    <row r="232" spans="1:5" ht="12">
      <c r="A232" s="774"/>
      <c r="B232" s="775"/>
      <c r="C232" s="776"/>
      <c r="D232" s="775"/>
      <c r="E232" s="777">
        <f t="shared" si="3"/>
      </c>
    </row>
    <row r="233" spans="1:5" ht="12">
      <c r="A233" s="774"/>
      <c r="B233" s="775"/>
      <c r="C233" s="776"/>
      <c r="D233" s="775"/>
      <c r="E233" s="777">
        <f t="shared" si="3"/>
      </c>
    </row>
    <row r="234" spans="1:5" ht="12">
      <c r="A234" s="774"/>
      <c r="B234" s="775"/>
      <c r="C234" s="776"/>
      <c r="D234" s="775"/>
      <c r="E234" s="777">
        <f t="shared" si="3"/>
      </c>
    </row>
    <row r="235" spans="1:5" ht="12">
      <c r="A235" s="774"/>
      <c r="B235" s="775"/>
      <c r="C235" s="776"/>
      <c r="D235" s="775"/>
      <c r="E235" s="777">
        <f t="shared" si="3"/>
      </c>
    </row>
    <row r="236" spans="1:5" ht="12">
      <c r="A236" s="774"/>
      <c r="B236" s="775"/>
      <c r="C236" s="776"/>
      <c r="D236" s="775"/>
      <c r="E236" s="777">
        <f t="shared" si="3"/>
      </c>
    </row>
    <row r="237" spans="1:5" ht="12">
      <c r="A237" s="774"/>
      <c r="B237" s="775"/>
      <c r="C237" s="776"/>
      <c r="D237" s="775"/>
      <c r="E237" s="777">
        <f t="shared" si="3"/>
      </c>
    </row>
    <row r="238" spans="1:5" ht="12">
      <c r="A238" s="774"/>
      <c r="B238" s="775"/>
      <c r="C238" s="776"/>
      <c r="D238" s="775"/>
      <c r="E238" s="777">
        <f t="shared" si="3"/>
      </c>
    </row>
    <row r="239" spans="1:5" ht="12">
      <c r="A239" s="774"/>
      <c r="B239" s="775"/>
      <c r="C239" s="776"/>
      <c r="D239" s="775"/>
      <c r="E239" s="777">
        <f t="shared" si="3"/>
      </c>
    </row>
    <row r="240" spans="1:5" ht="12">
      <c r="A240" s="774"/>
      <c r="B240" s="775"/>
      <c r="C240" s="776"/>
      <c r="D240" s="775"/>
      <c r="E240" s="777">
        <f t="shared" si="3"/>
      </c>
    </row>
    <row r="241" spans="1:5" ht="12">
      <c r="A241" s="774"/>
      <c r="B241" s="775"/>
      <c r="C241" s="776"/>
      <c r="D241" s="775"/>
      <c r="E241" s="777">
        <f t="shared" si="3"/>
      </c>
    </row>
    <row r="242" spans="1:5" ht="12">
      <c r="A242" s="774"/>
      <c r="B242" s="775"/>
      <c r="C242" s="776"/>
      <c r="D242" s="775"/>
      <c r="E242" s="777">
        <f t="shared" si="3"/>
      </c>
    </row>
    <row r="243" spans="1:5" ht="12">
      <c r="A243" s="774"/>
      <c r="B243" s="775"/>
      <c r="C243" s="776"/>
      <c r="D243" s="775"/>
      <c r="E243" s="777">
        <f t="shared" si="3"/>
      </c>
    </row>
    <row r="244" spans="1:5" ht="12">
      <c r="A244" s="774"/>
      <c r="B244" s="775"/>
      <c r="C244" s="776"/>
      <c r="D244" s="775"/>
      <c r="E244" s="777">
        <f t="shared" si="3"/>
      </c>
    </row>
    <row r="245" spans="1:5" ht="12">
      <c r="A245" s="774"/>
      <c r="B245" s="775"/>
      <c r="C245" s="776"/>
      <c r="D245" s="775"/>
      <c r="E245" s="777">
        <f t="shared" si="3"/>
      </c>
    </row>
    <row r="246" spans="1:5" ht="12">
      <c r="A246" s="774"/>
      <c r="B246" s="775"/>
      <c r="C246" s="776"/>
      <c r="D246" s="775"/>
      <c r="E246" s="777">
        <f t="shared" si="3"/>
      </c>
    </row>
    <row r="247" spans="1:5" ht="12">
      <c r="A247" s="774"/>
      <c r="B247" s="775"/>
      <c r="C247" s="776"/>
      <c r="D247" s="775"/>
      <c r="E247" s="777">
        <f t="shared" si="3"/>
      </c>
    </row>
    <row r="248" spans="1:5" ht="12">
      <c r="A248" s="774"/>
      <c r="B248" s="775"/>
      <c r="C248" s="776"/>
      <c r="D248" s="775"/>
      <c r="E248" s="777">
        <f t="shared" si="3"/>
      </c>
    </row>
    <row r="249" spans="1:5" ht="12">
      <c r="A249" s="774"/>
      <c r="B249" s="775"/>
      <c r="C249" s="776"/>
      <c r="D249" s="775"/>
      <c r="E249" s="777">
        <f t="shared" si="3"/>
      </c>
    </row>
    <row r="250" spans="1:5" ht="12">
      <c r="A250" s="774"/>
      <c r="B250" s="775"/>
      <c r="C250" s="776"/>
      <c r="D250" s="775"/>
      <c r="E250" s="777">
        <f t="shared" si="3"/>
      </c>
    </row>
    <row r="251" spans="1:5" ht="12">
      <c r="A251" s="774"/>
      <c r="B251" s="775"/>
      <c r="C251" s="776"/>
      <c r="D251" s="775"/>
      <c r="E251" s="777">
        <f t="shared" si="3"/>
      </c>
    </row>
    <row r="252" spans="1:5" ht="12">
      <c r="A252" s="774"/>
      <c r="B252" s="775"/>
      <c r="C252" s="776"/>
      <c r="D252" s="775"/>
      <c r="E252" s="777">
        <f t="shared" si="3"/>
      </c>
    </row>
    <row r="253" spans="1:5" ht="12">
      <c r="A253" s="774"/>
      <c r="B253" s="775"/>
      <c r="C253" s="776"/>
      <c r="D253" s="775"/>
      <c r="E253" s="777">
        <f t="shared" si="3"/>
      </c>
    </row>
    <row r="254" spans="1:5" ht="12">
      <c r="A254" s="774"/>
      <c r="B254" s="775"/>
      <c r="C254" s="776"/>
      <c r="D254" s="775"/>
      <c r="E254" s="777">
        <f t="shared" si="3"/>
      </c>
    </row>
    <row r="255" spans="1:5" ht="12">
      <c r="A255" s="774"/>
      <c r="B255" s="775"/>
      <c r="C255" s="776"/>
      <c r="D255" s="775"/>
      <c r="E255" s="777">
        <f t="shared" si="3"/>
      </c>
    </row>
    <row r="256" spans="1:5" ht="12">
      <c r="A256" s="774"/>
      <c r="B256" s="775"/>
      <c r="C256" s="776"/>
      <c r="D256" s="775"/>
      <c r="E256" s="777">
        <f t="shared" si="3"/>
      </c>
    </row>
    <row r="257" spans="1:5" ht="12">
      <c r="A257" s="774"/>
      <c r="B257" s="775"/>
      <c r="C257" s="776"/>
      <c r="D257" s="775"/>
      <c r="E257" s="777">
        <f t="shared" si="3"/>
      </c>
    </row>
    <row r="258" spans="1:5" ht="12">
      <c r="A258" s="774"/>
      <c r="B258" s="775"/>
      <c r="C258" s="776"/>
      <c r="D258" s="775"/>
      <c r="E258" s="777">
        <f t="shared" si="3"/>
      </c>
    </row>
    <row r="259" spans="1:5" ht="12">
      <c r="A259" s="774"/>
      <c r="B259" s="775"/>
      <c r="C259" s="776"/>
      <c r="D259" s="775"/>
      <c r="E259" s="777">
        <f aca="true" t="shared" si="4" ref="E259:E322">IF(B259&lt;&gt;0,IF(ABS(B259-D259)&gt;0.1,"KO","OK"),"")</f>
      </c>
    </row>
    <row r="260" spans="1:5" ht="12">
      <c r="A260" s="774"/>
      <c r="B260" s="775"/>
      <c r="C260" s="776"/>
      <c r="D260" s="775"/>
      <c r="E260" s="777">
        <f t="shared" si="4"/>
      </c>
    </row>
    <row r="261" spans="1:5" ht="12">
      <c r="A261" s="774"/>
      <c r="B261" s="775"/>
      <c r="C261" s="776"/>
      <c r="D261" s="775"/>
      <c r="E261" s="777">
        <f t="shared" si="4"/>
      </c>
    </row>
    <row r="262" spans="1:5" ht="12">
      <c r="A262" s="774"/>
      <c r="B262" s="775"/>
      <c r="C262" s="776"/>
      <c r="D262" s="775"/>
      <c r="E262" s="777">
        <f t="shared" si="4"/>
      </c>
    </row>
    <row r="263" spans="1:5" ht="12">
      <c r="A263" s="774"/>
      <c r="B263" s="775"/>
      <c r="C263" s="776"/>
      <c r="D263" s="775"/>
      <c r="E263" s="777">
        <f t="shared" si="4"/>
      </c>
    </row>
    <row r="264" spans="1:5" ht="12">
      <c r="A264" s="774"/>
      <c r="B264" s="775"/>
      <c r="C264" s="776"/>
      <c r="D264" s="775"/>
      <c r="E264" s="777">
        <f t="shared" si="4"/>
      </c>
    </row>
    <row r="265" spans="1:5" ht="12">
      <c r="A265" s="774"/>
      <c r="B265" s="775"/>
      <c r="C265" s="776"/>
      <c r="D265" s="775"/>
      <c r="E265" s="777">
        <f t="shared" si="4"/>
      </c>
    </row>
    <row r="266" spans="1:5" ht="12">
      <c r="A266" s="774"/>
      <c r="B266" s="775"/>
      <c r="C266" s="776"/>
      <c r="D266" s="775"/>
      <c r="E266" s="777">
        <f t="shared" si="4"/>
      </c>
    </row>
    <row r="267" spans="1:5" ht="12">
      <c r="A267" s="774"/>
      <c r="B267" s="775"/>
      <c r="C267" s="776"/>
      <c r="D267" s="775"/>
      <c r="E267" s="777">
        <f t="shared" si="4"/>
      </c>
    </row>
    <row r="268" spans="1:5" ht="12">
      <c r="A268" s="774"/>
      <c r="B268" s="775"/>
      <c r="C268" s="776"/>
      <c r="D268" s="775"/>
      <c r="E268" s="777">
        <f t="shared" si="4"/>
      </c>
    </row>
    <row r="269" spans="1:5" ht="12">
      <c r="A269" s="774"/>
      <c r="B269" s="775"/>
      <c r="C269" s="776"/>
      <c r="D269" s="775"/>
      <c r="E269" s="777">
        <f t="shared" si="4"/>
      </c>
    </row>
    <row r="270" spans="1:5" ht="12">
      <c r="A270" s="774"/>
      <c r="B270" s="775"/>
      <c r="C270" s="776"/>
      <c r="D270" s="775"/>
      <c r="E270" s="777">
        <f t="shared" si="4"/>
      </c>
    </row>
    <row r="271" spans="1:5" ht="12">
      <c r="A271" s="774"/>
      <c r="B271" s="775"/>
      <c r="C271" s="776"/>
      <c r="D271" s="775"/>
      <c r="E271" s="777">
        <f t="shared" si="4"/>
      </c>
    </row>
    <row r="272" spans="1:5" ht="12">
      <c r="A272" s="774"/>
      <c r="B272" s="775"/>
      <c r="C272" s="776"/>
      <c r="D272" s="775"/>
      <c r="E272" s="777">
        <f t="shared" si="4"/>
      </c>
    </row>
    <row r="273" spans="1:5" ht="12">
      <c r="A273" s="774"/>
      <c r="B273" s="775"/>
      <c r="C273" s="776"/>
      <c r="D273" s="775"/>
      <c r="E273" s="777">
        <f t="shared" si="4"/>
      </c>
    </row>
    <row r="274" spans="1:5" ht="12">
      <c r="A274" s="774"/>
      <c r="B274" s="775"/>
      <c r="C274" s="776"/>
      <c r="D274" s="775"/>
      <c r="E274" s="777">
        <f t="shared" si="4"/>
      </c>
    </row>
    <row r="275" spans="1:5" ht="12">
      <c r="A275" s="774"/>
      <c r="B275" s="775"/>
      <c r="C275" s="776"/>
      <c r="D275" s="775"/>
      <c r="E275" s="777">
        <f t="shared" si="4"/>
      </c>
    </row>
    <row r="276" spans="1:5" ht="12">
      <c r="A276" s="774"/>
      <c r="B276" s="775"/>
      <c r="C276" s="776"/>
      <c r="D276" s="775"/>
      <c r="E276" s="777">
        <f t="shared" si="4"/>
      </c>
    </row>
    <row r="277" spans="1:5" ht="12">
      <c r="A277" s="774"/>
      <c r="B277" s="775"/>
      <c r="C277" s="776"/>
      <c r="D277" s="775"/>
      <c r="E277" s="777">
        <f t="shared" si="4"/>
      </c>
    </row>
    <row r="278" spans="1:5" ht="12">
      <c r="A278" s="774"/>
      <c r="B278" s="775"/>
      <c r="C278" s="776"/>
      <c r="D278" s="775"/>
      <c r="E278" s="777">
        <f t="shared" si="4"/>
      </c>
    </row>
    <row r="279" spans="1:5" ht="12">
      <c r="A279" s="774"/>
      <c r="B279" s="775"/>
      <c r="C279" s="776"/>
      <c r="D279" s="775"/>
      <c r="E279" s="777">
        <f t="shared" si="4"/>
      </c>
    </row>
    <row r="280" spans="1:5" ht="12">
      <c r="A280" s="774"/>
      <c r="B280" s="775"/>
      <c r="C280" s="776"/>
      <c r="D280" s="775"/>
      <c r="E280" s="777">
        <f t="shared" si="4"/>
      </c>
    </row>
    <row r="281" spans="1:5" ht="12">
      <c r="A281" s="774"/>
      <c r="B281" s="775"/>
      <c r="C281" s="776"/>
      <c r="D281" s="775"/>
      <c r="E281" s="777">
        <f t="shared" si="4"/>
      </c>
    </row>
    <row r="282" spans="1:5" ht="12">
      <c r="A282" s="774"/>
      <c r="B282" s="775"/>
      <c r="C282" s="776"/>
      <c r="D282" s="775"/>
      <c r="E282" s="777">
        <f t="shared" si="4"/>
      </c>
    </row>
    <row r="283" spans="1:5" ht="12">
      <c r="A283" s="774"/>
      <c r="B283" s="775"/>
      <c r="C283" s="776"/>
      <c r="D283" s="775"/>
      <c r="E283" s="777">
        <f t="shared" si="4"/>
      </c>
    </row>
    <row r="284" spans="1:5" ht="12">
      <c r="A284" s="774"/>
      <c r="B284" s="775"/>
      <c r="C284" s="776"/>
      <c r="D284" s="775"/>
      <c r="E284" s="777">
        <f t="shared" si="4"/>
      </c>
    </row>
    <row r="285" spans="1:5" ht="12">
      <c r="A285" s="774"/>
      <c r="B285" s="775"/>
      <c r="C285" s="776"/>
      <c r="D285" s="775"/>
      <c r="E285" s="777">
        <f t="shared" si="4"/>
      </c>
    </row>
    <row r="286" spans="1:5" ht="12">
      <c r="A286" s="774"/>
      <c r="B286" s="775"/>
      <c r="C286" s="776"/>
      <c r="D286" s="775"/>
      <c r="E286" s="777">
        <f t="shared" si="4"/>
      </c>
    </row>
    <row r="287" spans="1:5" ht="12">
      <c r="A287" s="774"/>
      <c r="B287" s="775"/>
      <c r="C287" s="776"/>
      <c r="D287" s="775"/>
      <c r="E287" s="777">
        <f t="shared" si="4"/>
      </c>
    </row>
    <row r="288" spans="1:5" ht="12">
      <c r="A288" s="774"/>
      <c r="B288" s="775"/>
      <c r="C288" s="776"/>
      <c r="D288" s="775"/>
      <c r="E288" s="777">
        <f t="shared" si="4"/>
      </c>
    </row>
    <row r="289" spans="1:5" ht="12">
      <c r="A289" s="774"/>
      <c r="B289" s="775"/>
      <c r="C289" s="776"/>
      <c r="D289" s="775"/>
      <c r="E289" s="777">
        <f t="shared" si="4"/>
      </c>
    </row>
    <row r="290" spans="1:5" ht="12">
      <c r="A290" s="774"/>
      <c r="B290" s="775"/>
      <c r="C290" s="776"/>
      <c r="D290" s="775"/>
      <c r="E290" s="777">
        <f t="shared" si="4"/>
      </c>
    </row>
    <row r="291" spans="1:5" ht="12">
      <c r="A291" s="774"/>
      <c r="B291" s="775"/>
      <c r="C291" s="776"/>
      <c r="D291" s="775"/>
      <c r="E291" s="777">
        <f t="shared" si="4"/>
      </c>
    </row>
    <row r="292" spans="1:5" ht="12">
      <c r="A292" s="774"/>
      <c r="B292" s="775"/>
      <c r="C292" s="776"/>
      <c r="D292" s="775"/>
      <c r="E292" s="777">
        <f t="shared" si="4"/>
      </c>
    </row>
    <row r="293" spans="1:5" ht="12">
      <c r="A293" s="774"/>
      <c r="B293" s="775"/>
      <c r="C293" s="776"/>
      <c r="D293" s="775"/>
      <c r="E293" s="777">
        <f t="shared" si="4"/>
      </c>
    </row>
    <row r="294" spans="1:5" ht="12">
      <c r="A294" s="774"/>
      <c r="B294" s="775"/>
      <c r="C294" s="776"/>
      <c r="D294" s="775"/>
      <c r="E294" s="777">
        <f t="shared" si="4"/>
      </c>
    </row>
    <row r="295" spans="1:5" ht="12">
      <c r="A295" s="774"/>
      <c r="B295" s="775"/>
      <c r="C295" s="776"/>
      <c r="D295" s="775"/>
      <c r="E295" s="777">
        <f t="shared" si="4"/>
      </c>
    </row>
    <row r="296" spans="1:5" ht="12">
      <c r="A296" s="774"/>
      <c r="B296" s="775"/>
      <c r="C296" s="776"/>
      <c r="D296" s="775"/>
      <c r="E296" s="777">
        <f t="shared" si="4"/>
      </c>
    </row>
    <row r="297" spans="1:5" ht="12">
      <c r="A297" s="774"/>
      <c r="B297" s="775"/>
      <c r="C297" s="776"/>
      <c r="D297" s="775"/>
      <c r="E297" s="777">
        <f t="shared" si="4"/>
      </c>
    </row>
    <row r="298" spans="1:5" ht="12">
      <c r="A298" s="774"/>
      <c r="B298" s="775"/>
      <c r="C298" s="776"/>
      <c r="D298" s="775"/>
      <c r="E298" s="777">
        <f t="shared" si="4"/>
      </c>
    </row>
    <row r="299" spans="1:5" ht="12">
      <c r="A299" s="774"/>
      <c r="B299" s="775"/>
      <c r="C299" s="776"/>
      <c r="D299" s="775"/>
      <c r="E299" s="777">
        <f t="shared" si="4"/>
      </c>
    </row>
    <row r="300" spans="1:5" ht="12">
      <c r="A300" s="774"/>
      <c r="B300" s="775"/>
      <c r="C300" s="776"/>
      <c r="D300" s="775"/>
      <c r="E300" s="777">
        <f t="shared" si="4"/>
      </c>
    </row>
    <row r="301" spans="1:5" ht="12">
      <c r="A301" s="774"/>
      <c r="B301" s="775"/>
      <c r="C301" s="776"/>
      <c r="D301" s="775"/>
      <c r="E301" s="777">
        <f t="shared" si="4"/>
      </c>
    </row>
    <row r="302" spans="1:5" ht="12">
      <c r="A302" s="774"/>
      <c r="B302" s="775"/>
      <c r="C302" s="776"/>
      <c r="D302" s="775"/>
      <c r="E302" s="777">
        <f t="shared" si="4"/>
      </c>
    </row>
    <row r="303" spans="1:5" ht="12">
      <c r="A303" s="774"/>
      <c r="B303" s="775"/>
      <c r="C303" s="776"/>
      <c r="D303" s="775"/>
      <c r="E303" s="777">
        <f t="shared" si="4"/>
      </c>
    </row>
    <row r="304" spans="1:5" ht="12">
      <c r="A304" s="774"/>
      <c r="B304" s="775"/>
      <c r="C304" s="776"/>
      <c r="D304" s="775"/>
      <c r="E304" s="777">
        <f t="shared" si="4"/>
      </c>
    </row>
    <row r="305" spans="1:5" ht="12">
      <c r="A305" s="774"/>
      <c r="B305" s="775"/>
      <c r="C305" s="776"/>
      <c r="D305" s="775"/>
      <c r="E305" s="777">
        <f t="shared" si="4"/>
      </c>
    </row>
    <row r="306" spans="1:5" ht="12">
      <c r="A306" s="774"/>
      <c r="B306" s="775"/>
      <c r="C306" s="776"/>
      <c r="D306" s="775"/>
      <c r="E306" s="777">
        <f t="shared" si="4"/>
      </c>
    </row>
    <row r="307" spans="1:5" ht="12">
      <c r="A307" s="774"/>
      <c r="B307" s="775"/>
      <c r="C307" s="776"/>
      <c r="D307" s="775"/>
      <c r="E307" s="777">
        <f t="shared" si="4"/>
      </c>
    </row>
    <row r="308" spans="1:5" ht="12">
      <c r="A308" s="774"/>
      <c r="B308" s="775"/>
      <c r="C308" s="776"/>
      <c r="D308" s="775"/>
      <c r="E308" s="777">
        <f t="shared" si="4"/>
      </c>
    </row>
    <row r="309" spans="1:5" ht="12">
      <c r="A309" s="774"/>
      <c r="B309" s="775"/>
      <c r="C309" s="776"/>
      <c r="D309" s="775"/>
      <c r="E309" s="777">
        <f t="shared" si="4"/>
      </c>
    </row>
    <row r="310" spans="1:5" ht="12">
      <c r="A310" s="774"/>
      <c r="B310" s="775"/>
      <c r="C310" s="776"/>
      <c r="D310" s="775"/>
      <c r="E310" s="777">
        <f t="shared" si="4"/>
      </c>
    </row>
    <row r="311" spans="1:5" ht="12">
      <c r="A311" s="774"/>
      <c r="B311" s="775"/>
      <c r="C311" s="776"/>
      <c r="D311" s="775"/>
      <c r="E311" s="777">
        <f t="shared" si="4"/>
      </c>
    </row>
    <row r="312" spans="1:5" ht="12">
      <c r="A312" s="774"/>
      <c r="B312" s="775"/>
      <c r="C312" s="776"/>
      <c r="D312" s="775"/>
      <c r="E312" s="777">
        <f t="shared" si="4"/>
      </c>
    </row>
    <row r="313" spans="1:5" ht="12">
      <c r="A313" s="774"/>
      <c r="B313" s="775"/>
      <c r="C313" s="776"/>
      <c r="D313" s="775"/>
      <c r="E313" s="777">
        <f t="shared" si="4"/>
      </c>
    </row>
    <row r="314" spans="1:5" ht="12">
      <c r="A314" s="774"/>
      <c r="B314" s="775"/>
      <c r="C314" s="776"/>
      <c r="D314" s="775"/>
      <c r="E314" s="777">
        <f t="shared" si="4"/>
      </c>
    </row>
    <row r="315" spans="1:5" ht="12">
      <c r="A315" s="774"/>
      <c r="B315" s="775"/>
      <c r="C315" s="776"/>
      <c r="D315" s="775"/>
      <c r="E315" s="777">
        <f t="shared" si="4"/>
      </c>
    </row>
    <row r="316" spans="1:5" ht="12">
      <c r="A316" s="774"/>
      <c r="B316" s="775"/>
      <c r="C316" s="776"/>
      <c r="D316" s="775"/>
      <c r="E316" s="777">
        <f t="shared" si="4"/>
      </c>
    </row>
    <row r="317" spans="1:5" ht="12">
      <c r="A317" s="774"/>
      <c r="B317" s="775"/>
      <c r="C317" s="776"/>
      <c r="D317" s="775"/>
      <c r="E317" s="777">
        <f t="shared" si="4"/>
      </c>
    </row>
    <row r="318" spans="1:5" ht="12">
      <c r="A318" s="774"/>
      <c r="B318" s="775"/>
      <c r="C318" s="776"/>
      <c r="D318" s="775"/>
      <c r="E318" s="777">
        <f t="shared" si="4"/>
      </c>
    </row>
    <row r="319" spans="1:5" ht="12">
      <c r="A319" s="774"/>
      <c r="B319" s="775"/>
      <c r="C319" s="776"/>
      <c r="D319" s="775"/>
      <c r="E319" s="777">
        <f t="shared" si="4"/>
      </c>
    </row>
    <row r="320" spans="1:5" ht="12">
      <c r="A320" s="774"/>
      <c r="B320" s="775"/>
      <c r="C320" s="776"/>
      <c r="D320" s="775"/>
      <c r="E320" s="777">
        <f t="shared" si="4"/>
      </c>
    </row>
    <row r="321" spans="1:5" ht="12">
      <c r="A321" s="774"/>
      <c r="B321" s="775"/>
      <c r="C321" s="776"/>
      <c r="D321" s="775"/>
      <c r="E321" s="777">
        <f t="shared" si="4"/>
      </c>
    </row>
    <row r="322" spans="1:5" ht="12">
      <c r="A322" s="774"/>
      <c r="B322" s="775"/>
      <c r="C322" s="776"/>
      <c r="D322" s="775"/>
      <c r="E322" s="777">
        <f t="shared" si="4"/>
      </c>
    </row>
    <row r="323" spans="1:5" ht="12">
      <c r="A323" s="774"/>
      <c r="B323" s="775"/>
      <c r="C323" s="776"/>
      <c r="D323" s="775"/>
      <c r="E323" s="777">
        <f aca="true" t="shared" si="5" ref="E323:E386">IF(B323&lt;&gt;0,IF(ABS(B323-D323)&gt;0.1,"KO","OK"),"")</f>
      </c>
    </row>
    <row r="324" spans="1:5" ht="12">
      <c r="A324" s="774"/>
      <c r="B324" s="775"/>
      <c r="C324" s="776"/>
      <c r="D324" s="775"/>
      <c r="E324" s="777">
        <f t="shared" si="5"/>
      </c>
    </row>
    <row r="325" spans="1:5" ht="12">
      <c r="A325" s="774"/>
      <c r="B325" s="775"/>
      <c r="C325" s="776"/>
      <c r="D325" s="775"/>
      <c r="E325" s="777">
        <f t="shared" si="5"/>
      </c>
    </row>
    <row r="326" spans="1:5" ht="12">
      <c r="A326" s="774"/>
      <c r="B326" s="775"/>
      <c r="C326" s="776"/>
      <c r="D326" s="775"/>
      <c r="E326" s="777">
        <f t="shared" si="5"/>
      </c>
    </row>
    <row r="327" spans="1:5" ht="12">
      <c r="A327" s="774"/>
      <c r="B327" s="775"/>
      <c r="C327" s="776"/>
      <c r="D327" s="775"/>
      <c r="E327" s="777">
        <f t="shared" si="5"/>
      </c>
    </row>
    <row r="328" spans="1:5" ht="12">
      <c r="A328" s="774"/>
      <c r="B328" s="775"/>
      <c r="C328" s="776"/>
      <c r="D328" s="775"/>
      <c r="E328" s="777">
        <f t="shared" si="5"/>
      </c>
    </row>
    <row r="329" spans="1:5" ht="12">
      <c r="A329" s="774"/>
      <c r="B329" s="775"/>
      <c r="C329" s="776"/>
      <c r="D329" s="775"/>
      <c r="E329" s="777">
        <f t="shared" si="5"/>
      </c>
    </row>
    <row r="330" spans="1:5" ht="12">
      <c r="A330" s="774"/>
      <c r="B330" s="775"/>
      <c r="C330" s="776"/>
      <c r="D330" s="775"/>
      <c r="E330" s="777">
        <f t="shared" si="5"/>
      </c>
    </row>
    <row r="331" spans="1:5" ht="12">
      <c r="A331" s="774"/>
      <c r="B331" s="775"/>
      <c r="C331" s="776"/>
      <c r="D331" s="775"/>
      <c r="E331" s="777">
        <f t="shared" si="5"/>
      </c>
    </row>
    <row r="332" spans="1:5" ht="12">
      <c r="A332" s="774"/>
      <c r="B332" s="775"/>
      <c r="C332" s="776"/>
      <c r="D332" s="775"/>
      <c r="E332" s="777">
        <f t="shared" si="5"/>
      </c>
    </row>
    <row r="333" spans="1:5" ht="12">
      <c r="A333" s="774"/>
      <c r="B333" s="775"/>
      <c r="C333" s="776"/>
      <c r="D333" s="775"/>
      <c r="E333" s="777">
        <f t="shared" si="5"/>
      </c>
    </row>
    <row r="334" spans="1:5" ht="12">
      <c r="A334" s="774"/>
      <c r="B334" s="775"/>
      <c r="C334" s="776"/>
      <c r="D334" s="775"/>
      <c r="E334" s="777">
        <f t="shared" si="5"/>
      </c>
    </row>
    <row r="335" spans="1:5" ht="12">
      <c r="A335" s="774"/>
      <c r="B335" s="775"/>
      <c r="C335" s="776"/>
      <c r="D335" s="775"/>
      <c r="E335" s="777">
        <f t="shared" si="5"/>
      </c>
    </row>
    <row r="336" spans="1:5" ht="12">
      <c r="A336" s="774"/>
      <c r="B336" s="775"/>
      <c r="C336" s="776"/>
      <c r="D336" s="775"/>
      <c r="E336" s="777">
        <f t="shared" si="5"/>
      </c>
    </row>
    <row r="337" spans="1:5" ht="12">
      <c r="A337" s="774"/>
      <c r="B337" s="775"/>
      <c r="C337" s="776"/>
      <c r="D337" s="775"/>
      <c r="E337" s="777">
        <f t="shared" si="5"/>
      </c>
    </row>
    <row r="338" spans="1:5" ht="12">
      <c r="A338" s="774"/>
      <c r="B338" s="775"/>
      <c r="C338" s="776"/>
      <c r="D338" s="775"/>
      <c r="E338" s="777">
        <f t="shared" si="5"/>
      </c>
    </row>
    <row r="339" spans="1:5" ht="12">
      <c r="A339" s="774"/>
      <c r="B339" s="775"/>
      <c r="C339" s="776"/>
      <c r="D339" s="775"/>
      <c r="E339" s="777">
        <f t="shared" si="5"/>
      </c>
    </row>
    <row r="340" spans="1:5" ht="12">
      <c r="A340" s="774"/>
      <c r="B340" s="775"/>
      <c r="C340" s="776"/>
      <c r="D340" s="775"/>
      <c r="E340" s="777">
        <f t="shared" si="5"/>
      </c>
    </row>
    <row r="341" spans="1:5" ht="12">
      <c r="A341" s="774"/>
      <c r="B341" s="775"/>
      <c r="C341" s="776"/>
      <c r="D341" s="775"/>
      <c r="E341" s="777">
        <f t="shared" si="5"/>
      </c>
    </row>
    <row r="342" spans="1:5" ht="12">
      <c r="A342" s="774"/>
      <c r="B342" s="775"/>
      <c r="C342" s="776"/>
      <c r="D342" s="775"/>
      <c r="E342" s="777">
        <f t="shared" si="5"/>
      </c>
    </row>
    <row r="343" spans="1:5" ht="12">
      <c r="A343" s="774"/>
      <c r="B343" s="775"/>
      <c r="C343" s="776"/>
      <c r="D343" s="775"/>
      <c r="E343" s="777">
        <f t="shared" si="5"/>
      </c>
    </row>
    <row r="344" spans="1:5" ht="12">
      <c r="A344" s="774"/>
      <c r="B344" s="775"/>
      <c r="C344" s="776"/>
      <c r="D344" s="775"/>
      <c r="E344" s="777">
        <f t="shared" si="5"/>
      </c>
    </row>
    <row r="345" spans="1:5" ht="12">
      <c r="A345" s="774"/>
      <c r="B345" s="775"/>
      <c r="C345" s="776"/>
      <c r="D345" s="775"/>
      <c r="E345" s="777">
        <f t="shared" si="5"/>
      </c>
    </row>
    <row r="346" spans="1:5" ht="12">
      <c r="A346" s="774"/>
      <c r="B346" s="775"/>
      <c r="C346" s="776"/>
      <c r="D346" s="775"/>
      <c r="E346" s="777">
        <f t="shared" si="5"/>
      </c>
    </row>
    <row r="347" spans="1:5" ht="12">
      <c r="A347" s="774"/>
      <c r="B347" s="775"/>
      <c r="C347" s="776"/>
      <c r="D347" s="775"/>
      <c r="E347" s="777">
        <f t="shared" si="5"/>
      </c>
    </row>
    <row r="348" spans="1:5" ht="12">
      <c r="A348" s="774"/>
      <c r="B348" s="775"/>
      <c r="C348" s="776"/>
      <c r="D348" s="775"/>
      <c r="E348" s="777">
        <f t="shared" si="5"/>
      </c>
    </row>
    <row r="349" spans="1:5" ht="12">
      <c r="A349" s="774"/>
      <c r="B349" s="775"/>
      <c r="C349" s="776"/>
      <c r="D349" s="775"/>
      <c r="E349" s="777">
        <f t="shared" si="5"/>
      </c>
    </row>
    <row r="350" spans="1:5" ht="12">
      <c r="A350" s="774"/>
      <c r="B350" s="775"/>
      <c r="C350" s="776"/>
      <c r="D350" s="775"/>
      <c r="E350" s="777">
        <f t="shared" si="5"/>
      </c>
    </row>
    <row r="351" spans="1:5" ht="12">
      <c r="A351" s="774"/>
      <c r="B351" s="775"/>
      <c r="C351" s="776"/>
      <c r="D351" s="775"/>
      <c r="E351" s="777">
        <f t="shared" si="5"/>
      </c>
    </row>
    <row r="352" spans="1:5" ht="12">
      <c r="A352" s="774"/>
      <c r="B352" s="775"/>
      <c r="C352" s="776"/>
      <c r="D352" s="775"/>
      <c r="E352" s="777">
        <f t="shared" si="5"/>
      </c>
    </row>
    <row r="353" spans="1:5" ht="12">
      <c r="A353" s="774"/>
      <c r="B353" s="775"/>
      <c r="C353" s="776"/>
      <c r="D353" s="775"/>
      <c r="E353" s="777">
        <f t="shared" si="5"/>
      </c>
    </row>
    <row r="354" spans="1:5" ht="12">
      <c r="A354" s="774"/>
      <c r="B354" s="775"/>
      <c r="C354" s="776"/>
      <c r="D354" s="775"/>
      <c r="E354" s="777">
        <f t="shared" si="5"/>
      </c>
    </row>
    <row r="355" spans="1:5" ht="12">
      <c r="A355" s="774"/>
      <c r="B355" s="775"/>
      <c r="C355" s="776"/>
      <c r="D355" s="775"/>
      <c r="E355" s="777">
        <f t="shared" si="5"/>
      </c>
    </row>
    <row r="356" spans="1:5" ht="12">
      <c r="A356" s="774"/>
      <c r="B356" s="775"/>
      <c r="C356" s="776"/>
      <c r="D356" s="775"/>
      <c r="E356" s="777">
        <f t="shared" si="5"/>
      </c>
    </row>
    <row r="357" spans="1:5" ht="12">
      <c r="A357" s="774"/>
      <c r="B357" s="775"/>
      <c r="C357" s="776"/>
      <c r="D357" s="775"/>
      <c r="E357" s="777">
        <f t="shared" si="5"/>
      </c>
    </row>
    <row r="358" spans="1:5" ht="12">
      <c r="A358" s="774"/>
      <c r="B358" s="775"/>
      <c r="C358" s="776"/>
      <c r="D358" s="775"/>
      <c r="E358" s="777">
        <f t="shared" si="5"/>
      </c>
    </row>
    <row r="359" spans="1:5" ht="12">
      <c r="A359" s="774"/>
      <c r="B359" s="775"/>
      <c r="C359" s="776"/>
      <c r="D359" s="775"/>
      <c r="E359" s="777">
        <f t="shared" si="5"/>
      </c>
    </row>
    <row r="360" spans="1:5" ht="12">
      <c r="A360" s="774"/>
      <c r="B360" s="775"/>
      <c r="C360" s="776"/>
      <c r="D360" s="775"/>
      <c r="E360" s="777">
        <f t="shared" si="5"/>
      </c>
    </row>
    <row r="361" spans="1:5" ht="12">
      <c r="A361" s="774"/>
      <c r="B361" s="775"/>
      <c r="C361" s="776"/>
      <c r="D361" s="775"/>
      <c r="E361" s="777">
        <f t="shared" si="5"/>
      </c>
    </row>
    <row r="362" spans="1:5" ht="12">
      <c r="A362" s="774"/>
      <c r="B362" s="775"/>
      <c r="C362" s="776"/>
      <c r="D362" s="775"/>
      <c r="E362" s="777">
        <f t="shared" si="5"/>
      </c>
    </row>
    <row r="363" spans="1:5" ht="12">
      <c r="A363" s="774"/>
      <c r="B363" s="775"/>
      <c r="C363" s="776"/>
      <c r="D363" s="775"/>
      <c r="E363" s="777">
        <f t="shared" si="5"/>
      </c>
    </row>
    <row r="364" spans="1:5" ht="12">
      <c r="A364" s="774"/>
      <c r="B364" s="775"/>
      <c r="C364" s="776"/>
      <c r="D364" s="775"/>
      <c r="E364" s="777">
        <f t="shared" si="5"/>
      </c>
    </row>
    <row r="365" spans="1:5" ht="12">
      <c r="A365" s="774"/>
      <c r="B365" s="775"/>
      <c r="C365" s="776"/>
      <c r="D365" s="775"/>
      <c r="E365" s="777">
        <f t="shared" si="5"/>
      </c>
    </row>
    <row r="366" spans="1:5" ht="12">
      <c r="A366" s="774"/>
      <c r="B366" s="775"/>
      <c r="C366" s="776"/>
      <c r="D366" s="775"/>
      <c r="E366" s="777">
        <f t="shared" si="5"/>
      </c>
    </row>
    <row r="367" spans="1:5" ht="12">
      <c r="A367" s="774"/>
      <c r="B367" s="775"/>
      <c r="C367" s="776"/>
      <c r="D367" s="775"/>
      <c r="E367" s="777">
        <f t="shared" si="5"/>
      </c>
    </row>
    <row r="368" spans="1:5" ht="12">
      <c r="A368" s="774"/>
      <c r="B368" s="775"/>
      <c r="C368" s="776"/>
      <c r="D368" s="775"/>
      <c r="E368" s="777">
        <f t="shared" si="5"/>
      </c>
    </row>
    <row r="369" spans="1:5" ht="12">
      <c r="A369" s="774"/>
      <c r="B369" s="775"/>
      <c r="C369" s="776"/>
      <c r="D369" s="775"/>
      <c r="E369" s="777">
        <f t="shared" si="5"/>
      </c>
    </row>
    <row r="370" spans="1:5" ht="12">
      <c r="A370" s="774"/>
      <c r="B370" s="775"/>
      <c r="C370" s="776"/>
      <c r="D370" s="775"/>
      <c r="E370" s="777">
        <f t="shared" si="5"/>
      </c>
    </row>
    <row r="371" spans="1:5" ht="12">
      <c r="A371" s="774"/>
      <c r="B371" s="775"/>
      <c r="C371" s="776"/>
      <c r="D371" s="775"/>
      <c r="E371" s="777">
        <f t="shared" si="5"/>
      </c>
    </row>
    <row r="372" spans="1:5" ht="12">
      <c r="A372" s="774"/>
      <c r="B372" s="775"/>
      <c r="C372" s="776"/>
      <c r="D372" s="775"/>
      <c r="E372" s="777">
        <f t="shared" si="5"/>
      </c>
    </row>
    <row r="373" spans="1:5" ht="12">
      <c r="A373" s="774"/>
      <c r="B373" s="775"/>
      <c r="C373" s="776"/>
      <c r="D373" s="775"/>
      <c r="E373" s="777">
        <f t="shared" si="5"/>
      </c>
    </row>
    <row r="374" spans="1:5" ht="12">
      <c r="A374" s="774"/>
      <c r="B374" s="775"/>
      <c r="C374" s="776"/>
      <c r="D374" s="775"/>
      <c r="E374" s="777">
        <f t="shared" si="5"/>
      </c>
    </row>
    <row r="375" spans="1:5" ht="12">
      <c r="A375" s="774"/>
      <c r="B375" s="775"/>
      <c r="C375" s="776"/>
      <c r="D375" s="775"/>
      <c r="E375" s="777">
        <f t="shared" si="5"/>
      </c>
    </row>
    <row r="376" spans="1:5" ht="12">
      <c r="A376" s="774"/>
      <c r="B376" s="775"/>
      <c r="C376" s="776"/>
      <c r="D376" s="775"/>
      <c r="E376" s="777">
        <f t="shared" si="5"/>
      </c>
    </row>
    <row r="377" spans="1:5" ht="12">
      <c r="A377" s="774"/>
      <c r="B377" s="775"/>
      <c r="C377" s="776"/>
      <c r="D377" s="775"/>
      <c r="E377" s="777">
        <f t="shared" si="5"/>
      </c>
    </row>
    <row r="378" spans="1:5" ht="12">
      <c r="A378" s="774"/>
      <c r="B378" s="775"/>
      <c r="C378" s="776"/>
      <c r="D378" s="775"/>
      <c r="E378" s="777">
        <f t="shared" si="5"/>
      </c>
    </row>
    <row r="379" spans="1:5" ht="12">
      <c r="A379" s="774"/>
      <c r="B379" s="775"/>
      <c r="C379" s="776"/>
      <c r="D379" s="775"/>
      <c r="E379" s="777">
        <f t="shared" si="5"/>
      </c>
    </row>
    <row r="380" spans="1:5" ht="12">
      <c r="A380" s="774"/>
      <c r="B380" s="775"/>
      <c r="C380" s="776"/>
      <c r="D380" s="775"/>
      <c r="E380" s="777">
        <f t="shared" si="5"/>
      </c>
    </row>
    <row r="381" spans="1:5" ht="12">
      <c r="A381" s="774"/>
      <c r="B381" s="775"/>
      <c r="C381" s="776"/>
      <c r="D381" s="775"/>
      <c r="E381" s="777">
        <f t="shared" si="5"/>
      </c>
    </row>
    <row r="382" spans="1:5" ht="12">
      <c r="A382" s="774"/>
      <c r="B382" s="775"/>
      <c r="C382" s="776"/>
      <c r="D382" s="775"/>
      <c r="E382" s="777">
        <f t="shared" si="5"/>
      </c>
    </row>
    <row r="383" spans="1:5" ht="12">
      <c r="A383" s="774"/>
      <c r="B383" s="775"/>
      <c r="C383" s="776"/>
      <c r="D383" s="775"/>
      <c r="E383" s="777">
        <f t="shared" si="5"/>
      </c>
    </row>
    <row r="384" spans="1:5" ht="12">
      <c r="A384" s="774"/>
      <c r="B384" s="775"/>
      <c r="C384" s="776"/>
      <c r="D384" s="775"/>
      <c r="E384" s="777">
        <f t="shared" si="5"/>
      </c>
    </row>
    <row r="385" spans="1:5" ht="12">
      <c r="A385" s="774"/>
      <c r="B385" s="775"/>
      <c r="C385" s="776"/>
      <c r="D385" s="775"/>
      <c r="E385" s="777">
        <f t="shared" si="5"/>
      </c>
    </row>
    <row r="386" spans="1:5" ht="12">
      <c r="A386" s="774"/>
      <c r="B386" s="775"/>
      <c r="C386" s="776"/>
      <c r="D386" s="775"/>
      <c r="E386" s="777">
        <f t="shared" si="5"/>
      </c>
    </row>
    <row r="387" spans="1:5" ht="12">
      <c r="A387" s="774"/>
      <c r="B387" s="775"/>
      <c r="C387" s="776"/>
      <c r="D387" s="775"/>
      <c r="E387" s="777">
        <f aca="true" t="shared" si="6" ref="E387:E450">IF(B387&lt;&gt;0,IF(ABS(B387-D387)&gt;0.1,"KO","OK"),"")</f>
      </c>
    </row>
    <row r="388" spans="1:5" ht="12">
      <c r="A388" s="774"/>
      <c r="B388" s="775"/>
      <c r="C388" s="776"/>
      <c r="D388" s="775"/>
      <c r="E388" s="777">
        <f t="shared" si="6"/>
      </c>
    </row>
    <row r="389" spans="1:5" ht="12">
      <c r="A389" s="774"/>
      <c r="B389" s="775"/>
      <c r="C389" s="776"/>
      <c r="D389" s="775"/>
      <c r="E389" s="777">
        <f t="shared" si="6"/>
      </c>
    </row>
    <row r="390" spans="1:5" ht="12">
      <c r="A390" s="774"/>
      <c r="B390" s="775"/>
      <c r="C390" s="776"/>
      <c r="D390" s="775"/>
      <c r="E390" s="777">
        <f t="shared" si="6"/>
      </c>
    </row>
    <row r="391" spans="1:5" ht="12">
      <c r="A391" s="774"/>
      <c r="B391" s="775"/>
      <c r="C391" s="776"/>
      <c r="D391" s="775"/>
      <c r="E391" s="777">
        <f t="shared" si="6"/>
      </c>
    </row>
    <row r="392" spans="1:5" ht="12">
      <c r="A392" s="774"/>
      <c r="B392" s="775"/>
      <c r="C392" s="776"/>
      <c r="D392" s="775"/>
      <c r="E392" s="777">
        <f t="shared" si="6"/>
      </c>
    </row>
    <row r="393" spans="1:5" ht="12">
      <c r="A393" s="774"/>
      <c r="B393" s="775"/>
      <c r="C393" s="776"/>
      <c r="D393" s="775"/>
      <c r="E393" s="777">
        <f t="shared" si="6"/>
      </c>
    </row>
    <row r="394" spans="1:5" ht="12">
      <c r="A394" s="774"/>
      <c r="B394" s="775"/>
      <c r="C394" s="776"/>
      <c r="D394" s="775"/>
      <c r="E394" s="777">
        <f t="shared" si="6"/>
      </c>
    </row>
    <row r="395" spans="1:5" ht="12">
      <c r="A395" s="774"/>
      <c r="B395" s="775"/>
      <c r="C395" s="776"/>
      <c r="D395" s="775"/>
      <c r="E395" s="777">
        <f t="shared" si="6"/>
      </c>
    </row>
    <row r="396" spans="1:5" ht="12">
      <c r="A396" s="774"/>
      <c r="B396" s="775"/>
      <c r="C396" s="776"/>
      <c r="D396" s="775"/>
      <c r="E396" s="777">
        <f t="shared" si="6"/>
      </c>
    </row>
    <row r="397" spans="1:5" ht="12">
      <c r="A397" s="774"/>
      <c r="B397" s="775"/>
      <c r="C397" s="776"/>
      <c r="D397" s="775"/>
      <c r="E397" s="777">
        <f t="shared" si="6"/>
      </c>
    </row>
    <row r="398" spans="1:5" ht="12">
      <c r="A398" s="774"/>
      <c r="B398" s="775"/>
      <c r="C398" s="776"/>
      <c r="D398" s="775"/>
      <c r="E398" s="777">
        <f t="shared" si="6"/>
      </c>
    </row>
    <row r="399" spans="1:5" ht="12">
      <c r="A399" s="774"/>
      <c r="B399" s="775"/>
      <c r="C399" s="776"/>
      <c r="D399" s="775"/>
      <c r="E399" s="777">
        <f t="shared" si="6"/>
      </c>
    </row>
    <row r="400" spans="1:5" ht="12">
      <c r="A400" s="774"/>
      <c r="B400" s="775"/>
      <c r="C400" s="776"/>
      <c r="D400" s="775"/>
      <c r="E400" s="777">
        <f t="shared" si="6"/>
      </c>
    </row>
    <row r="401" spans="1:5" ht="12">
      <c r="A401" s="774"/>
      <c r="B401" s="775"/>
      <c r="C401" s="776"/>
      <c r="D401" s="775"/>
      <c r="E401" s="777">
        <f t="shared" si="6"/>
      </c>
    </row>
    <row r="402" spans="1:5" ht="12">
      <c r="A402" s="774"/>
      <c r="B402" s="775"/>
      <c r="C402" s="776"/>
      <c r="D402" s="775"/>
      <c r="E402" s="777">
        <f t="shared" si="6"/>
      </c>
    </row>
    <row r="403" spans="1:5" ht="12">
      <c r="A403" s="774"/>
      <c r="B403" s="775"/>
      <c r="C403" s="776"/>
      <c r="D403" s="775"/>
      <c r="E403" s="777">
        <f t="shared" si="6"/>
      </c>
    </row>
    <row r="404" spans="1:5" ht="12">
      <c r="A404" s="774"/>
      <c r="B404" s="775"/>
      <c r="C404" s="776"/>
      <c r="D404" s="775"/>
      <c r="E404" s="777">
        <f t="shared" si="6"/>
      </c>
    </row>
    <row r="405" spans="1:5" ht="12">
      <c r="A405" s="774"/>
      <c r="B405" s="775"/>
      <c r="C405" s="776"/>
      <c r="D405" s="775"/>
      <c r="E405" s="777">
        <f t="shared" si="6"/>
      </c>
    </row>
    <row r="406" spans="1:5" ht="12">
      <c r="A406" s="774"/>
      <c r="B406" s="775"/>
      <c r="C406" s="776"/>
      <c r="D406" s="775"/>
      <c r="E406" s="777">
        <f t="shared" si="6"/>
      </c>
    </row>
    <row r="407" spans="1:5" ht="12">
      <c r="A407" s="774"/>
      <c r="B407" s="775"/>
      <c r="C407" s="776"/>
      <c r="D407" s="775"/>
      <c r="E407" s="777">
        <f t="shared" si="6"/>
      </c>
    </row>
    <row r="408" spans="1:5" ht="12">
      <c r="A408" s="774"/>
      <c r="B408" s="775"/>
      <c r="C408" s="776"/>
      <c r="D408" s="775"/>
      <c r="E408" s="777">
        <f t="shared" si="6"/>
      </c>
    </row>
    <row r="409" spans="1:5" ht="12">
      <c r="A409" s="774"/>
      <c r="B409" s="775"/>
      <c r="C409" s="776"/>
      <c r="D409" s="775"/>
      <c r="E409" s="777">
        <f t="shared" si="6"/>
      </c>
    </row>
    <row r="410" spans="1:5" ht="12">
      <c r="A410" s="774"/>
      <c r="B410" s="775"/>
      <c r="C410" s="776"/>
      <c r="D410" s="775"/>
      <c r="E410" s="777">
        <f t="shared" si="6"/>
      </c>
    </row>
    <row r="411" spans="1:5" ht="12">
      <c r="A411" s="774"/>
      <c r="B411" s="775"/>
      <c r="C411" s="776"/>
      <c r="D411" s="775"/>
      <c r="E411" s="777">
        <f t="shared" si="6"/>
      </c>
    </row>
    <row r="412" spans="1:5" ht="12">
      <c r="A412" s="774"/>
      <c r="B412" s="775"/>
      <c r="C412" s="776"/>
      <c r="D412" s="775"/>
      <c r="E412" s="777">
        <f t="shared" si="6"/>
      </c>
    </row>
    <row r="413" spans="1:5" ht="12">
      <c r="A413" s="774"/>
      <c r="B413" s="775"/>
      <c r="C413" s="776"/>
      <c r="D413" s="775"/>
      <c r="E413" s="777">
        <f t="shared" si="6"/>
      </c>
    </row>
    <row r="414" spans="1:5" ht="12">
      <c r="A414" s="774"/>
      <c r="B414" s="775"/>
      <c r="C414" s="776"/>
      <c r="D414" s="775"/>
      <c r="E414" s="777">
        <f t="shared" si="6"/>
      </c>
    </row>
    <row r="415" spans="1:5" ht="12">
      <c r="A415" s="774"/>
      <c r="B415" s="775"/>
      <c r="C415" s="776"/>
      <c r="D415" s="775"/>
      <c r="E415" s="777">
        <f t="shared" si="6"/>
      </c>
    </row>
    <row r="416" spans="1:5" ht="12">
      <c r="A416" s="774"/>
      <c r="B416" s="775"/>
      <c r="C416" s="776"/>
      <c r="D416" s="775"/>
      <c r="E416" s="777">
        <f t="shared" si="6"/>
      </c>
    </row>
    <row r="417" spans="1:5" ht="12">
      <c r="A417" s="774"/>
      <c r="B417" s="775"/>
      <c r="C417" s="776"/>
      <c r="D417" s="775"/>
      <c r="E417" s="777">
        <f t="shared" si="6"/>
      </c>
    </row>
    <row r="418" spans="1:5" ht="12">
      <c r="A418" s="774"/>
      <c r="B418" s="775"/>
      <c r="C418" s="776"/>
      <c r="D418" s="775"/>
      <c r="E418" s="777">
        <f t="shared" si="6"/>
      </c>
    </row>
    <row r="419" spans="1:5" ht="12">
      <c r="A419" s="774"/>
      <c r="B419" s="775"/>
      <c r="C419" s="776"/>
      <c r="D419" s="775"/>
      <c r="E419" s="777">
        <f t="shared" si="6"/>
      </c>
    </row>
    <row r="420" spans="1:5" ht="12">
      <c r="A420" s="774"/>
      <c r="B420" s="775"/>
      <c r="C420" s="776"/>
      <c r="D420" s="775"/>
      <c r="E420" s="777">
        <f t="shared" si="6"/>
      </c>
    </row>
    <row r="421" spans="1:5" ht="12">
      <c r="A421" s="774"/>
      <c r="B421" s="775"/>
      <c r="C421" s="776"/>
      <c r="D421" s="775"/>
      <c r="E421" s="777">
        <f t="shared" si="6"/>
      </c>
    </row>
    <row r="422" spans="1:5" ht="12">
      <c r="A422" s="774"/>
      <c r="B422" s="775"/>
      <c r="C422" s="776"/>
      <c r="D422" s="775"/>
      <c r="E422" s="777">
        <f t="shared" si="6"/>
      </c>
    </row>
    <row r="423" spans="1:5" ht="12">
      <c r="A423" s="774"/>
      <c r="B423" s="775"/>
      <c r="C423" s="776"/>
      <c r="D423" s="775"/>
      <c r="E423" s="777">
        <f t="shared" si="6"/>
      </c>
    </row>
    <row r="424" spans="1:5" ht="12">
      <c r="A424" s="774"/>
      <c r="B424" s="775"/>
      <c r="C424" s="776"/>
      <c r="D424" s="775"/>
      <c r="E424" s="777">
        <f t="shared" si="6"/>
      </c>
    </row>
    <row r="425" spans="1:5" ht="12">
      <c r="A425" s="774"/>
      <c r="B425" s="775"/>
      <c r="C425" s="776"/>
      <c r="D425" s="775"/>
      <c r="E425" s="777">
        <f t="shared" si="6"/>
      </c>
    </row>
    <row r="426" spans="1:5" ht="12">
      <c r="A426" s="774"/>
      <c r="B426" s="775"/>
      <c r="C426" s="776"/>
      <c r="D426" s="775"/>
      <c r="E426" s="777">
        <f t="shared" si="6"/>
      </c>
    </row>
    <row r="427" spans="1:5" ht="12">
      <c r="A427" s="774"/>
      <c r="B427" s="775"/>
      <c r="C427" s="776"/>
      <c r="D427" s="775"/>
      <c r="E427" s="777">
        <f t="shared" si="6"/>
      </c>
    </row>
    <row r="428" spans="1:5" ht="12">
      <c r="A428" s="774"/>
      <c r="B428" s="775"/>
      <c r="C428" s="776"/>
      <c r="D428" s="775"/>
      <c r="E428" s="777">
        <f t="shared" si="6"/>
      </c>
    </row>
    <row r="429" spans="1:5" ht="12">
      <c r="A429" s="774"/>
      <c r="B429" s="775"/>
      <c r="C429" s="776"/>
      <c r="D429" s="775"/>
      <c r="E429" s="777">
        <f t="shared" si="6"/>
      </c>
    </row>
    <row r="430" spans="1:5" ht="12">
      <c r="A430" s="774"/>
      <c r="B430" s="775"/>
      <c r="C430" s="776"/>
      <c r="D430" s="775"/>
      <c r="E430" s="777">
        <f t="shared" si="6"/>
      </c>
    </row>
    <row r="431" spans="1:5" ht="12">
      <c r="A431" s="774"/>
      <c r="B431" s="775"/>
      <c r="C431" s="776"/>
      <c r="D431" s="775"/>
      <c r="E431" s="777">
        <f t="shared" si="6"/>
      </c>
    </row>
    <row r="432" spans="1:5" ht="12">
      <c r="A432" s="774"/>
      <c r="B432" s="775"/>
      <c r="C432" s="776"/>
      <c r="D432" s="775"/>
      <c r="E432" s="777">
        <f t="shared" si="6"/>
      </c>
    </row>
    <row r="433" spans="1:5" ht="12">
      <c r="A433" s="774"/>
      <c r="B433" s="775"/>
      <c r="C433" s="776"/>
      <c r="D433" s="775"/>
      <c r="E433" s="777">
        <f t="shared" si="6"/>
      </c>
    </row>
    <row r="434" spans="1:5" ht="12">
      <c r="A434" s="774"/>
      <c r="B434" s="775"/>
      <c r="C434" s="776"/>
      <c r="D434" s="775"/>
      <c r="E434" s="777">
        <f t="shared" si="6"/>
      </c>
    </row>
    <row r="435" spans="1:5" ht="12">
      <c r="A435" s="774"/>
      <c r="B435" s="775"/>
      <c r="C435" s="776"/>
      <c r="D435" s="775"/>
      <c r="E435" s="777">
        <f t="shared" si="6"/>
      </c>
    </row>
    <row r="436" spans="1:5" ht="12">
      <c r="A436" s="774"/>
      <c r="B436" s="775"/>
      <c r="C436" s="776"/>
      <c r="D436" s="775"/>
      <c r="E436" s="777">
        <f t="shared" si="6"/>
      </c>
    </row>
    <row r="437" spans="1:5" ht="12">
      <c r="A437" s="774"/>
      <c r="B437" s="775"/>
      <c r="C437" s="776"/>
      <c r="D437" s="775"/>
      <c r="E437" s="777">
        <f t="shared" si="6"/>
      </c>
    </row>
    <row r="438" spans="1:5" ht="12">
      <c r="A438" s="774"/>
      <c r="B438" s="775"/>
      <c r="C438" s="776"/>
      <c r="D438" s="775"/>
      <c r="E438" s="777">
        <f t="shared" si="6"/>
      </c>
    </row>
    <row r="439" spans="1:5" ht="12">
      <c r="A439" s="774"/>
      <c r="B439" s="775"/>
      <c r="C439" s="776"/>
      <c r="D439" s="775"/>
      <c r="E439" s="777">
        <f t="shared" si="6"/>
      </c>
    </row>
    <row r="440" spans="1:5" ht="12">
      <c r="A440" s="774"/>
      <c r="B440" s="775"/>
      <c r="C440" s="776"/>
      <c r="D440" s="775"/>
      <c r="E440" s="777">
        <f t="shared" si="6"/>
      </c>
    </row>
    <row r="441" spans="1:5" ht="12">
      <c r="A441" s="774"/>
      <c r="B441" s="775"/>
      <c r="C441" s="776"/>
      <c r="D441" s="775"/>
      <c r="E441" s="777">
        <f t="shared" si="6"/>
      </c>
    </row>
    <row r="442" spans="1:5" ht="12">
      <c r="A442" s="774"/>
      <c r="B442" s="775"/>
      <c r="C442" s="776"/>
      <c r="D442" s="775"/>
      <c r="E442" s="777">
        <f t="shared" si="6"/>
      </c>
    </row>
    <row r="443" spans="1:5" ht="12">
      <c r="A443" s="774"/>
      <c r="B443" s="775"/>
      <c r="C443" s="776"/>
      <c r="D443" s="775"/>
      <c r="E443" s="777">
        <f t="shared" si="6"/>
      </c>
    </row>
    <row r="444" spans="1:5" ht="12">
      <c r="A444" s="774"/>
      <c r="B444" s="775"/>
      <c r="C444" s="776"/>
      <c r="D444" s="775"/>
      <c r="E444" s="777">
        <f t="shared" si="6"/>
      </c>
    </row>
    <row r="445" spans="1:5" ht="12">
      <c r="A445" s="774"/>
      <c r="B445" s="775"/>
      <c r="C445" s="776"/>
      <c r="D445" s="775"/>
      <c r="E445" s="777">
        <f t="shared" si="6"/>
      </c>
    </row>
    <row r="446" spans="1:5" ht="12">
      <c r="A446" s="774"/>
      <c r="B446" s="775"/>
      <c r="C446" s="776"/>
      <c r="D446" s="775"/>
      <c r="E446" s="777">
        <f t="shared" si="6"/>
      </c>
    </row>
    <row r="447" spans="1:5" ht="12">
      <c r="A447" s="774"/>
      <c r="B447" s="775"/>
      <c r="C447" s="776"/>
      <c r="D447" s="775"/>
      <c r="E447" s="777">
        <f t="shared" si="6"/>
      </c>
    </row>
    <row r="448" spans="1:5" ht="12">
      <c r="A448" s="774"/>
      <c r="B448" s="775"/>
      <c r="C448" s="776"/>
      <c r="D448" s="775"/>
      <c r="E448" s="777">
        <f t="shared" si="6"/>
      </c>
    </row>
    <row r="449" spans="1:5" ht="12">
      <c r="A449" s="774"/>
      <c r="B449" s="775"/>
      <c r="C449" s="776"/>
      <c r="D449" s="775"/>
      <c r="E449" s="777">
        <f t="shared" si="6"/>
      </c>
    </row>
    <row r="450" spans="1:5" ht="12">
      <c r="A450" s="774"/>
      <c r="B450" s="775"/>
      <c r="C450" s="776"/>
      <c r="D450" s="775"/>
      <c r="E450" s="777">
        <f t="shared" si="6"/>
      </c>
    </row>
    <row r="451" spans="1:5" ht="12">
      <c r="A451" s="774"/>
      <c r="B451" s="775"/>
      <c r="C451" s="776"/>
      <c r="D451" s="775"/>
      <c r="E451" s="777">
        <f aca="true" t="shared" si="7" ref="E451:E514">IF(B451&lt;&gt;0,IF(ABS(B451-D451)&gt;0.1,"KO","OK"),"")</f>
      </c>
    </row>
    <row r="452" spans="1:5" ht="12">
      <c r="A452" s="774"/>
      <c r="B452" s="775"/>
      <c r="C452" s="776"/>
      <c r="D452" s="775"/>
      <c r="E452" s="777">
        <f t="shared" si="7"/>
      </c>
    </row>
    <row r="453" spans="1:5" ht="12">
      <c r="A453" s="774"/>
      <c r="B453" s="775"/>
      <c r="C453" s="776"/>
      <c r="D453" s="775"/>
      <c r="E453" s="777">
        <f t="shared" si="7"/>
      </c>
    </row>
    <row r="454" spans="1:5" ht="12">
      <c r="A454" s="774"/>
      <c r="B454" s="775"/>
      <c r="C454" s="776"/>
      <c r="D454" s="775"/>
      <c r="E454" s="777">
        <f t="shared" si="7"/>
      </c>
    </row>
    <row r="455" spans="1:5" ht="12">
      <c r="A455" s="774"/>
      <c r="B455" s="775"/>
      <c r="C455" s="776"/>
      <c r="D455" s="775"/>
      <c r="E455" s="777">
        <f t="shared" si="7"/>
      </c>
    </row>
    <row r="456" spans="1:5" ht="12">
      <c r="A456" s="774"/>
      <c r="B456" s="775"/>
      <c r="C456" s="776"/>
      <c r="D456" s="775"/>
      <c r="E456" s="777">
        <f t="shared" si="7"/>
      </c>
    </row>
    <row r="457" spans="1:5" ht="12">
      <c r="A457" s="774"/>
      <c r="B457" s="775"/>
      <c r="C457" s="776"/>
      <c r="D457" s="775"/>
      <c r="E457" s="777">
        <f t="shared" si="7"/>
      </c>
    </row>
    <row r="458" spans="1:5" ht="12">
      <c r="A458" s="774"/>
      <c r="B458" s="775"/>
      <c r="C458" s="776"/>
      <c r="D458" s="775"/>
      <c r="E458" s="777">
        <f t="shared" si="7"/>
      </c>
    </row>
    <row r="459" spans="1:5" ht="12">
      <c r="A459" s="774"/>
      <c r="B459" s="775"/>
      <c r="C459" s="776"/>
      <c r="D459" s="775"/>
      <c r="E459" s="777">
        <f t="shared" si="7"/>
      </c>
    </row>
    <row r="460" spans="1:5" ht="12">
      <c r="A460" s="774"/>
      <c r="B460" s="775"/>
      <c r="C460" s="776"/>
      <c r="D460" s="775"/>
      <c r="E460" s="777">
        <f t="shared" si="7"/>
      </c>
    </row>
    <row r="461" spans="1:5" ht="12">
      <c r="A461" s="774"/>
      <c r="B461" s="775"/>
      <c r="C461" s="776"/>
      <c r="D461" s="775"/>
      <c r="E461" s="777">
        <f t="shared" si="7"/>
      </c>
    </row>
    <row r="462" spans="1:5" ht="12">
      <c r="A462" s="774"/>
      <c r="B462" s="775"/>
      <c r="C462" s="776"/>
      <c r="D462" s="775"/>
      <c r="E462" s="777">
        <f t="shared" si="7"/>
      </c>
    </row>
    <row r="463" spans="1:5" ht="12">
      <c r="A463" s="774"/>
      <c r="B463" s="775"/>
      <c r="C463" s="776"/>
      <c r="D463" s="775"/>
      <c r="E463" s="777">
        <f t="shared" si="7"/>
      </c>
    </row>
    <row r="464" spans="1:5" ht="12">
      <c r="A464" s="774"/>
      <c r="B464" s="775"/>
      <c r="C464" s="776"/>
      <c r="D464" s="775"/>
      <c r="E464" s="777">
        <f t="shared" si="7"/>
      </c>
    </row>
    <row r="465" spans="1:5" ht="12">
      <c r="A465" s="774"/>
      <c r="B465" s="775"/>
      <c r="C465" s="776"/>
      <c r="D465" s="775"/>
      <c r="E465" s="777">
        <f t="shared" si="7"/>
      </c>
    </row>
    <row r="466" spans="1:5" ht="12">
      <c r="A466" s="774"/>
      <c r="B466" s="775"/>
      <c r="C466" s="776"/>
      <c r="D466" s="775"/>
      <c r="E466" s="777">
        <f t="shared" si="7"/>
      </c>
    </row>
    <row r="467" spans="1:5" ht="12">
      <c r="A467" s="774"/>
      <c r="B467" s="775"/>
      <c r="C467" s="776"/>
      <c r="D467" s="775"/>
      <c r="E467" s="777">
        <f t="shared" si="7"/>
      </c>
    </row>
    <row r="468" spans="1:5" ht="12">
      <c r="A468" s="774"/>
      <c r="B468" s="775"/>
      <c r="C468" s="776"/>
      <c r="D468" s="775"/>
      <c r="E468" s="777">
        <f t="shared" si="7"/>
      </c>
    </row>
    <row r="469" spans="1:5" ht="12">
      <c r="A469" s="774"/>
      <c r="B469" s="775"/>
      <c r="C469" s="776"/>
      <c r="D469" s="775"/>
      <c r="E469" s="777">
        <f t="shared" si="7"/>
      </c>
    </row>
    <row r="470" spans="1:5" ht="12">
      <c r="A470" s="774"/>
      <c r="B470" s="775"/>
      <c r="C470" s="776"/>
      <c r="D470" s="775"/>
      <c r="E470" s="777">
        <f t="shared" si="7"/>
      </c>
    </row>
    <row r="471" spans="1:5" ht="12">
      <c r="A471" s="774"/>
      <c r="B471" s="775"/>
      <c r="C471" s="776"/>
      <c r="D471" s="775"/>
      <c r="E471" s="777">
        <f t="shared" si="7"/>
      </c>
    </row>
    <row r="472" spans="1:5" ht="12">
      <c r="A472" s="774"/>
      <c r="B472" s="775"/>
      <c r="C472" s="776"/>
      <c r="D472" s="775"/>
      <c r="E472" s="777">
        <f t="shared" si="7"/>
      </c>
    </row>
    <row r="473" spans="1:5" ht="12">
      <c r="A473" s="774"/>
      <c r="B473" s="775"/>
      <c r="C473" s="776"/>
      <c r="D473" s="775"/>
      <c r="E473" s="777">
        <f t="shared" si="7"/>
      </c>
    </row>
    <row r="474" spans="1:5" ht="12">
      <c r="A474" s="774"/>
      <c r="B474" s="775"/>
      <c r="C474" s="776"/>
      <c r="D474" s="775"/>
      <c r="E474" s="777">
        <f t="shared" si="7"/>
      </c>
    </row>
    <row r="475" spans="1:5" ht="12">
      <c r="A475" s="774"/>
      <c r="B475" s="775"/>
      <c r="C475" s="776"/>
      <c r="D475" s="775"/>
      <c r="E475" s="777">
        <f t="shared" si="7"/>
      </c>
    </row>
    <row r="476" spans="1:5" ht="12">
      <c r="A476" s="774"/>
      <c r="B476" s="775"/>
      <c r="C476" s="776"/>
      <c r="D476" s="775"/>
      <c r="E476" s="777">
        <f t="shared" si="7"/>
      </c>
    </row>
    <row r="477" spans="1:5" ht="12">
      <c r="A477" s="774"/>
      <c r="B477" s="775"/>
      <c r="C477" s="776"/>
      <c r="D477" s="775"/>
      <c r="E477" s="777">
        <f t="shared" si="7"/>
      </c>
    </row>
    <row r="478" spans="1:5" ht="12">
      <c r="A478" s="774"/>
      <c r="B478" s="775"/>
      <c r="C478" s="776"/>
      <c r="D478" s="775"/>
      <c r="E478" s="777">
        <f t="shared" si="7"/>
      </c>
    </row>
    <row r="479" spans="1:5" ht="12">
      <c r="A479" s="774"/>
      <c r="B479" s="775"/>
      <c r="C479" s="776"/>
      <c r="D479" s="775"/>
      <c r="E479" s="777">
        <f t="shared" si="7"/>
      </c>
    </row>
    <row r="480" spans="1:5" ht="12">
      <c r="A480" s="774"/>
      <c r="B480" s="775"/>
      <c r="C480" s="776"/>
      <c r="D480" s="775"/>
      <c r="E480" s="777">
        <f t="shared" si="7"/>
      </c>
    </row>
    <row r="481" spans="1:5" ht="12">
      <c r="A481" s="774"/>
      <c r="B481" s="775"/>
      <c r="C481" s="776"/>
      <c r="D481" s="775"/>
      <c r="E481" s="777">
        <f t="shared" si="7"/>
      </c>
    </row>
    <row r="482" spans="1:5" ht="12">
      <c r="A482" s="774"/>
      <c r="B482" s="775"/>
      <c r="C482" s="776"/>
      <c r="D482" s="775"/>
      <c r="E482" s="777">
        <f t="shared" si="7"/>
      </c>
    </row>
    <row r="483" spans="1:5" ht="12">
      <c r="A483" s="774"/>
      <c r="B483" s="775"/>
      <c r="C483" s="776"/>
      <c r="D483" s="775"/>
      <c r="E483" s="777">
        <f t="shared" si="7"/>
      </c>
    </row>
    <row r="484" spans="1:5" ht="12">
      <c r="A484" s="774"/>
      <c r="B484" s="775"/>
      <c r="C484" s="776"/>
      <c r="D484" s="775"/>
      <c r="E484" s="777">
        <f t="shared" si="7"/>
      </c>
    </row>
    <row r="485" spans="1:5" ht="12">
      <c r="A485" s="774"/>
      <c r="B485" s="775"/>
      <c r="C485" s="776"/>
      <c r="D485" s="775"/>
      <c r="E485" s="777">
        <f t="shared" si="7"/>
      </c>
    </row>
    <row r="486" spans="1:5" ht="12">
      <c r="A486" s="774"/>
      <c r="B486" s="775"/>
      <c r="C486" s="776"/>
      <c r="D486" s="775"/>
      <c r="E486" s="777">
        <f t="shared" si="7"/>
      </c>
    </row>
    <row r="487" spans="1:5" ht="12">
      <c r="A487" s="774"/>
      <c r="B487" s="775"/>
      <c r="C487" s="776"/>
      <c r="D487" s="775"/>
      <c r="E487" s="777">
        <f t="shared" si="7"/>
      </c>
    </row>
    <row r="488" spans="1:5" ht="12">
      <c r="A488" s="774"/>
      <c r="B488" s="775"/>
      <c r="C488" s="776"/>
      <c r="D488" s="775"/>
      <c r="E488" s="777">
        <f t="shared" si="7"/>
      </c>
    </row>
    <row r="489" spans="1:5" ht="12">
      <c r="A489" s="774"/>
      <c r="B489" s="775"/>
      <c r="C489" s="776"/>
      <c r="D489" s="775"/>
      <c r="E489" s="777">
        <f t="shared" si="7"/>
      </c>
    </row>
    <row r="490" spans="1:5" ht="12">
      <c r="A490" s="774"/>
      <c r="B490" s="775"/>
      <c r="C490" s="776"/>
      <c r="D490" s="775"/>
      <c r="E490" s="777">
        <f t="shared" si="7"/>
      </c>
    </row>
    <row r="491" spans="1:5" ht="12">
      <c r="A491" s="774"/>
      <c r="B491" s="775"/>
      <c r="C491" s="776"/>
      <c r="D491" s="775"/>
      <c r="E491" s="777">
        <f t="shared" si="7"/>
      </c>
    </row>
    <row r="492" spans="1:5" ht="12">
      <c r="A492" s="774"/>
      <c r="B492" s="775"/>
      <c r="C492" s="776"/>
      <c r="D492" s="775"/>
      <c r="E492" s="777">
        <f t="shared" si="7"/>
      </c>
    </row>
    <row r="493" spans="1:5" ht="12">
      <c r="A493" s="774"/>
      <c r="B493" s="775"/>
      <c r="C493" s="776"/>
      <c r="D493" s="775"/>
      <c r="E493" s="777">
        <f t="shared" si="7"/>
      </c>
    </row>
    <row r="494" spans="1:5" ht="12">
      <c r="A494" s="774"/>
      <c r="B494" s="775"/>
      <c r="C494" s="776"/>
      <c r="D494" s="775"/>
      <c r="E494" s="777">
        <f t="shared" si="7"/>
      </c>
    </row>
    <row r="495" spans="1:5" ht="12">
      <c r="A495" s="774"/>
      <c r="B495" s="775"/>
      <c r="C495" s="776"/>
      <c r="D495" s="775"/>
      <c r="E495" s="777">
        <f t="shared" si="7"/>
      </c>
    </row>
    <row r="496" spans="1:5" ht="12">
      <c r="A496" s="774"/>
      <c r="B496" s="775"/>
      <c r="C496" s="776"/>
      <c r="D496" s="775"/>
      <c r="E496" s="777">
        <f t="shared" si="7"/>
      </c>
    </row>
    <row r="497" spans="1:5" ht="12">
      <c r="A497" s="774"/>
      <c r="B497" s="775"/>
      <c r="C497" s="776"/>
      <c r="D497" s="775"/>
      <c r="E497" s="777">
        <f t="shared" si="7"/>
      </c>
    </row>
    <row r="498" spans="1:5" ht="12">
      <c r="A498" s="774"/>
      <c r="B498" s="775"/>
      <c r="C498" s="776"/>
      <c r="D498" s="775"/>
      <c r="E498" s="777">
        <f t="shared" si="7"/>
      </c>
    </row>
    <row r="499" spans="1:5" ht="12">
      <c r="A499" s="774"/>
      <c r="B499" s="775"/>
      <c r="C499" s="776"/>
      <c r="D499" s="775"/>
      <c r="E499" s="777">
        <f t="shared" si="7"/>
      </c>
    </row>
    <row r="500" spans="1:5" ht="12">
      <c r="A500" s="774"/>
      <c r="B500" s="775"/>
      <c r="C500" s="776"/>
      <c r="D500" s="775"/>
      <c r="E500" s="777">
        <f t="shared" si="7"/>
      </c>
    </row>
    <row r="501" spans="1:5" ht="12">
      <c r="A501" s="774"/>
      <c r="B501" s="775"/>
      <c r="C501" s="776"/>
      <c r="D501" s="775"/>
      <c r="E501" s="777">
        <f t="shared" si="7"/>
      </c>
    </row>
    <row r="502" spans="1:5" ht="12">
      <c r="A502" s="774"/>
      <c r="B502" s="775"/>
      <c r="C502" s="776"/>
      <c r="D502" s="775"/>
      <c r="E502" s="777">
        <f t="shared" si="7"/>
      </c>
    </row>
    <row r="503" spans="1:5" ht="12">
      <c r="A503" s="774"/>
      <c r="B503" s="775"/>
      <c r="C503" s="776"/>
      <c r="D503" s="775"/>
      <c r="E503" s="777">
        <f t="shared" si="7"/>
      </c>
    </row>
    <row r="504" spans="1:5" ht="12">
      <c r="A504" s="774"/>
      <c r="B504" s="775"/>
      <c r="C504" s="776"/>
      <c r="D504" s="775"/>
      <c r="E504" s="777">
        <f t="shared" si="7"/>
      </c>
    </row>
    <row r="505" spans="1:5" ht="12">
      <c r="A505" s="774"/>
      <c r="B505" s="775"/>
      <c r="C505" s="776"/>
      <c r="D505" s="775"/>
      <c r="E505" s="777">
        <f t="shared" si="7"/>
      </c>
    </row>
    <row r="506" spans="1:5" ht="12">
      <c r="A506" s="774"/>
      <c r="B506" s="775"/>
      <c r="C506" s="776"/>
      <c r="D506" s="775"/>
      <c r="E506" s="777">
        <f t="shared" si="7"/>
      </c>
    </row>
    <row r="507" spans="1:5" ht="12">
      <c r="A507" s="774"/>
      <c r="B507" s="775"/>
      <c r="C507" s="776"/>
      <c r="D507" s="775"/>
      <c r="E507" s="777">
        <f t="shared" si="7"/>
      </c>
    </row>
    <row r="508" spans="1:5" ht="12">
      <c r="A508" s="774"/>
      <c r="B508" s="775"/>
      <c r="C508" s="776"/>
      <c r="D508" s="775"/>
      <c r="E508" s="777">
        <f t="shared" si="7"/>
      </c>
    </row>
    <row r="509" spans="1:5" ht="12">
      <c r="A509" s="774"/>
      <c r="B509" s="775"/>
      <c r="C509" s="776"/>
      <c r="D509" s="775"/>
      <c r="E509" s="777">
        <f t="shared" si="7"/>
      </c>
    </row>
    <row r="510" spans="1:5" ht="12">
      <c r="A510" s="774"/>
      <c r="B510" s="775"/>
      <c r="C510" s="776"/>
      <c r="D510" s="775"/>
      <c r="E510" s="777">
        <f t="shared" si="7"/>
      </c>
    </row>
    <row r="511" spans="1:5" ht="12">
      <c r="A511" s="774"/>
      <c r="B511" s="775"/>
      <c r="C511" s="776"/>
      <c r="D511" s="775"/>
      <c r="E511" s="777">
        <f t="shared" si="7"/>
      </c>
    </row>
    <row r="512" spans="1:5" ht="12">
      <c r="A512" s="774"/>
      <c r="B512" s="775"/>
      <c r="C512" s="776"/>
      <c r="D512" s="775"/>
      <c r="E512" s="777">
        <f t="shared" si="7"/>
      </c>
    </row>
    <row r="513" spans="1:5" ht="12">
      <c r="A513" s="774"/>
      <c r="B513" s="775"/>
      <c r="C513" s="776"/>
      <c r="D513" s="775"/>
      <c r="E513" s="777">
        <f t="shared" si="7"/>
      </c>
    </row>
    <row r="514" spans="1:5" ht="12">
      <c r="A514" s="774"/>
      <c r="B514" s="775"/>
      <c r="C514" s="776"/>
      <c r="D514" s="775"/>
      <c r="E514" s="777">
        <f t="shared" si="7"/>
      </c>
    </row>
    <row r="515" spans="1:5" ht="12">
      <c r="A515" s="774"/>
      <c r="B515" s="775"/>
      <c r="C515" s="776"/>
      <c r="D515" s="775"/>
      <c r="E515" s="777">
        <f aca="true" t="shared" si="8" ref="E515:E578">IF(B515&lt;&gt;0,IF(ABS(B515-D515)&gt;0.1,"KO","OK"),"")</f>
      </c>
    </row>
    <row r="516" spans="1:5" ht="12">
      <c r="A516" s="774"/>
      <c r="B516" s="775"/>
      <c r="C516" s="776"/>
      <c r="D516" s="775"/>
      <c r="E516" s="777">
        <f t="shared" si="8"/>
      </c>
    </row>
    <row r="517" spans="1:5" ht="12">
      <c r="A517" s="774"/>
      <c r="B517" s="775"/>
      <c r="C517" s="776"/>
      <c r="D517" s="775"/>
      <c r="E517" s="777">
        <f t="shared" si="8"/>
      </c>
    </row>
    <row r="518" spans="1:5" ht="12">
      <c r="A518" s="774"/>
      <c r="B518" s="775"/>
      <c r="C518" s="776"/>
      <c r="D518" s="775"/>
      <c r="E518" s="777">
        <f t="shared" si="8"/>
      </c>
    </row>
    <row r="519" spans="1:5" ht="12">
      <c r="A519" s="774"/>
      <c r="B519" s="775"/>
      <c r="C519" s="776"/>
      <c r="D519" s="775"/>
      <c r="E519" s="777">
        <f t="shared" si="8"/>
      </c>
    </row>
    <row r="520" spans="1:5" ht="12">
      <c r="A520" s="774"/>
      <c r="B520" s="775"/>
      <c r="C520" s="776"/>
      <c r="D520" s="775"/>
      <c r="E520" s="777">
        <f t="shared" si="8"/>
      </c>
    </row>
    <row r="521" spans="1:5" ht="12">
      <c r="A521" s="774"/>
      <c r="B521" s="775"/>
      <c r="C521" s="776"/>
      <c r="D521" s="775"/>
      <c r="E521" s="777">
        <f t="shared" si="8"/>
      </c>
    </row>
    <row r="522" spans="1:5" ht="12">
      <c r="A522" s="774"/>
      <c r="B522" s="775"/>
      <c r="C522" s="776"/>
      <c r="D522" s="775"/>
      <c r="E522" s="777">
        <f t="shared" si="8"/>
      </c>
    </row>
    <row r="523" spans="1:5" ht="12">
      <c r="A523" s="774"/>
      <c r="B523" s="775"/>
      <c r="C523" s="776"/>
      <c r="D523" s="775"/>
      <c r="E523" s="777">
        <f t="shared" si="8"/>
      </c>
    </row>
    <row r="524" spans="1:5" ht="12">
      <c r="A524" s="774"/>
      <c r="B524" s="775"/>
      <c r="C524" s="776"/>
      <c r="D524" s="775"/>
      <c r="E524" s="777">
        <f t="shared" si="8"/>
      </c>
    </row>
    <row r="525" spans="1:5" ht="12">
      <c r="A525" s="774"/>
      <c r="B525" s="775"/>
      <c r="C525" s="776"/>
      <c r="D525" s="775"/>
      <c r="E525" s="777">
        <f t="shared" si="8"/>
      </c>
    </row>
    <row r="526" spans="1:5" ht="12">
      <c r="A526" s="774"/>
      <c r="B526" s="775"/>
      <c r="C526" s="776"/>
      <c r="D526" s="775"/>
      <c r="E526" s="777">
        <f t="shared" si="8"/>
      </c>
    </row>
    <row r="527" spans="1:5" ht="12">
      <c r="A527" s="774"/>
      <c r="B527" s="775"/>
      <c r="C527" s="776"/>
      <c r="D527" s="775"/>
      <c r="E527" s="777">
        <f t="shared" si="8"/>
      </c>
    </row>
    <row r="528" spans="1:5" ht="12">
      <c r="A528" s="774"/>
      <c r="B528" s="775"/>
      <c r="C528" s="776"/>
      <c r="D528" s="775"/>
      <c r="E528" s="777">
        <f t="shared" si="8"/>
      </c>
    </row>
    <row r="529" spans="1:5" ht="12">
      <c r="A529" s="774"/>
      <c r="B529" s="775"/>
      <c r="C529" s="776"/>
      <c r="D529" s="775"/>
      <c r="E529" s="777">
        <f t="shared" si="8"/>
      </c>
    </row>
    <row r="530" spans="1:5" ht="12">
      <c r="A530" s="774"/>
      <c r="B530" s="775"/>
      <c r="C530" s="776"/>
      <c r="D530" s="775"/>
      <c r="E530" s="777">
        <f t="shared" si="8"/>
      </c>
    </row>
    <row r="531" spans="1:5" ht="12">
      <c r="A531" s="774"/>
      <c r="B531" s="775"/>
      <c r="C531" s="776"/>
      <c r="D531" s="775"/>
      <c r="E531" s="777">
        <f t="shared" si="8"/>
      </c>
    </row>
    <row r="532" spans="1:5" ht="12">
      <c r="A532" s="774"/>
      <c r="B532" s="775"/>
      <c r="C532" s="776"/>
      <c r="D532" s="775"/>
      <c r="E532" s="777">
        <f t="shared" si="8"/>
      </c>
    </row>
    <row r="533" spans="1:5" ht="12">
      <c r="A533" s="774"/>
      <c r="B533" s="775"/>
      <c r="C533" s="776"/>
      <c r="D533" s="775"/>
      <c r="E533" s="777">
        <f t="shared" si="8"/>
      </c>
    </row>
    <row r="534" spans="1:5" ht="12">
      <c r="A534" s="774"/>
      <c r="B534" s="775"/>
      <c r="C534" s="776"/>
      <c r="D534" s="775"/>
      <c r="E534" s="777">
        <f t="shared" si="8"/>
      </c>
    </row>
    <row r="535" spans="1:5" ht="12">
      <c r="A535" s="774"/>
      <c r="B535" s="775"/>
      <c r="C535" s="776"/>
      <c r="D535" s="775"/>
      <c r="E535" s="777">
        <f t="shared" si="8"/>
      </c>
    </row>
    <row r="536" spans="1:5" ht="12">
      <c r="A536" s="774"/>
      <c r="B536" s="775"/>
      <c r="C536" s="776"/>
      <c r="D536" s="775"/>
      <c r="E536" s="777">
        <f t="shared" si="8"/>
      </c>
    </row>
    <row r="537" spans="1:5" ht="12">
      <c r="A537" s="774"/>
      <c r="B537" s="775"/>
      <c r="C537" s="776"/>
      <c r="D537" s="775"/>
      <c r="E537" s="777">
        <f t="shared" si="8"/>
      </c>
    </row>
    <row r="538" spans="1:5" ht="12">
      <c r="A538" s="774"/>
      <c r="B538" s="775"/>
      <c r="C538" s="776"/>
      <c r="D538" s="775"/>
      <c r="E538" s="777">
        <f t="shared" si="8"/>
      </c>
    </row>
    <row r="539" spans="1:5" ht="12">
      <c r="A539" s="774"/>
      <c r="B539" s="775"/>
      <c r="C539" s="776"/>
      <c r="D539" s="775"/>
      <c r="E539" s="777">
        <f t="shared" si="8"/>
      </c>
    </row>
    <row r="540" spans="1:5" ht="12">
      <c r="A540" s="774"/>
      <c r="B540" s="775"/>
      <c r="C540" s="776"/>
      <c r="D540" s="775"/>
      <c r="E540" s="777">
        <f t="shared" si="8"/>
      </c>
    </row>
    <row r="541" spans="1:5" ht="12">
      <c r="A541" s="774"/>
      <c r="B541" s="775"/>
      <c r="C541" s="776"/>
      <c r="D541" s="775"/>
      <c r="E541" s="777">
        <f t="shared" si="8"/>
      </c>
    </row>
    <row r="542" spans="1:5" ht="12">
      <c r="A542" s="774"/>
      <c r="B542" s="775"/>
      <c r="C542" s="776"/>
      <c r="D542" s="775"/>
      <c r="E542" s="777">
        <f t="shared" si="8"/>
      </c>
    </row>
    <row r="543" spans="1:5" ht="12">
      <c r="A543" s="774"/>
      <c r="B543" s="775"/>
      <c r="C543" s="776"/>
      <c r="D543" s="775"/>
      <c r="E543" s="777">
        <f t="shared" si="8"/>
      </c>
    </row>
    <row r="544" spans="1:5" ht="12">
      <c r="A544" s="774"/>
      <c r="B544" s="775"/>
      <c r="C544" s="776"/>
      <c r="D544" s="775"/>
      <c r="E544" s="777">
        <f t="shared" si="8"/>
      </c>
    </row>
    <row r="545" spans="1:5" ht="12">
      <c r="A545" s="774"/>
      <c r="B545" s="775"/>
      <c r="C545" s="776"/>
      <c r="D545" s="775"/>
      <c r="E545" s="777">
        <f t="shared" si="8"/>
      </c>
    </row>
    <row r="546" spans="1:5" ht="12">
      <c r="A546" s="774"/>
      <c r="B546" s="775"/>
      <c r="C546" s="776"/>
      <c r="D546" s="775"/>
      <c r="E546" s="777">
        <f t="shared" si="8"/>
      </c>
    </row>
    <row r="547" spans="1:5" ht="12">
      <c r="A547" s="774"/>
      <c r="B547" s="775"/>
      <c r="C547" s="776"/>
      <c r="D547" s="775"/>
      <c r="E547" s="777">
        <f t="shared" si="8"/>
      </c>
    </row>
    <row r="548" spans="1:5" ht="12">
      <c r="A548" s="774"/>
      <c r="B548" s="775"/>
      <c r="C548" s="776"/>
      <c r="D548" s="775"/>
      <c r="E548" s="777">
        <f t="shared" si="8"/>
      </c>
    </row>
    <row r="549" spans="1:5" ht="12">
      <c r="A549" s="774"/>
      <c r="B549" s="775"/>
      <c r="C549" s="776"/>
      <c r="D549" s="775"/>
      <c r="E549" s="777">
        <f t="shared" si="8"/>
      </c>
    </row>
    <row r="550" spans="1:5" ht="12">
      <c r="A550" s="774"/>
      <c r="B550" s="775"/>
      <c r="C550" s="776"/>
      <c r="D550" s="775"/>
      <c r="E550" s="777">
        <f t="shared" si="8"/>
      </c>
    </row>
    <row r="551" spans="1:5" ht="12">
      <c r="A551" s="774"/>
      <c r="B551" s="775"/>
      <c r="C551" s="776"/>
      <c r="D551" s="775"/>
      <c r="E551" s="777">
        <f t="shared" si="8"/>
      </c>
    </row>
    <row r="552" spans="1:5" ht="12">
      <c r="A552" s="774"/>
      <c r="B552" s="775"/>
      <c r="C552" s="776"/>
      <c r="D552" s="775"/>
      <c r="E552" s="777">
        <f t="shared" si="8"/>
      </c>
    </row>
    <row r="553" spans="1:5" ht="12">
      <c r="A553" s="774"/>
      <c r="B553" s="775"/>
      <c r="C553" s="776"/>
      <c r="D553" s="775"/>
      <c r="E553" s="777">
        <f t="shared" si="8"/>
      </c>
    </row>
    <row r="554" spans="1:5" ht="12">
      <c r="A554" s="774"/>
      <c r="B554" s="775"/>
      <c r="C554" s="776"/>
      <c r="D554" s="775"/>
      <c r="E554" s="777">
        <f t="shared" si="8"/>
      </c>
    </row>
    <row r="555" spans="1:5" ht="12">
      <c r="A555" s="774"/>
      <c r="B555" s="775"/>
      <c r="C555" s="776"/>
      <c r="D555" s="775"/>
      <c r="E555" s="777">
        <f t="shared" si="8"/>
      </c>
    </row>
    <row r="556" spans="1:5" ht="12">
      <c r="A556" s="774"/>
      <c r="B556" s="775"/>
      <c r="C556" s="776"/>
      <c r="D556" s="775"/>
      <c r="E556" s="777">
        <f t="shared" si="8"/>
      </c>
    </row>
    <row r="557" spans="1:5" ht="12">
      <c r="A557" s="774"/>
      <c r="B557" s="775"/>
      <c r="C557" s="776"/>
      <c r="D557" s="775"/>
      <c r="E557" s="777">
        <f t="shared" si="8"/>
      </c>
    </row>
    <row r="558" spans="1:5" ht="12">
      <c r="A558" s="774"/>
      <c r="B558" s="775"/>
      <c r="C558" s="776"/>
      <c r="D558" s="775"/>
      <c r="E558" s="777">
        <f t="shared" si="8"/>
      </c>
    </row>
    <row r="559" spans="1:5" ht="12">
      <c r="A559" s="774"/>
      <c r="B559" s="775"/>
      <c r="C559" s="776"/>
      <c r="D559" s="775"/>
      <c r="E559" s="777">
        <f t="shared" si="8"/>
      </c>
    </row>
    <row r="560" spans="1:5" ht="12">
      <c r="A560" s="774"/>
      <c r="B560" s="775"/>
      <c r="C560" s="776"/>
      <c r="D560" s="775"/>
      <c r="E560" s="777">
        <f t="shared" si="8"/>
      </c>
    </row>
    <row r="561" spans="1:5" ht="12">
      <c r="A561" s="774"/>
      <c r="B561" s="775"/>
      <c r="C561" s="776"/>
      <c r="D561" s="775"/>
      <c r="E561" s="777">
        <f t="shared" si="8"/>
      </c>
    </row>
    <row r="562" spans="1:5" ht="12">
      <c r="A562" s="774"/>
      <c r="B562" s="775"/>
      <c r="C562" s="776"/>
      <c r="D562" s="775"/>
      <c r="E562" s="777">
        <f t="shared" si="8"/>
      </c>
    </row>
    <row r="563" spans="1:5" ht="12">
      <c r="A563" s="774"/>
      <c r="B563" s="775"/>
      <c r="C563" s="776"/>
      <c r="D563" s="775"/>
      <c r="E563" s="777">
        <f t="shared" si="8"/>
      </c>
    </row>
    <row r="564" spans="1:5" ht="12">
      <c r="A564" s="774"/>
      <c r="B564" s="775"/>
      <c r="C564" s="776"/>
      <c r="D564" s="775"/>
      <c r="E564" s="777">
        <f t="shared" si="8"/>
      </c>
    </row>
    <row r="565" spans="1:5" ht="12">
      <c r="A565" s="774"/>
      <c r="B565" s="775"/>
      <c r="C565" s="776"/>
      <c r="D565" s="775"/>
      <c r="E565" s="777">
        <f t="shared" si="8"/>
      </c>
    </row>
    <row r="566" spans="1:5" ht="12">
      <c r="A566" s="774"/>
      <c r="B566" s="775"/>
      <c r="C566" s="776"/>
      <c r="D566" s="775"/>
      <c r="E566" s="777">
        <f t="shared" si="8"/>
      </c>
    </row>
    <row r="567" spans="1:5" ht="12">
      <c r="A567" s="774"/>
      <c r="B567" s="775"/>
      <c r="C567" s="776"/>
      <c r="D567" s="775"/>
      <c r="E567" s="777">
        <f t="shared" si="8"/>
      </c>
    </row>
    <row r="568" spans="1:5" ht="12">
      <c r="A568" s="774"/>
      <c r="B568" s="775"/>
      <c r="C568" s="776"/>
      <c r="D568" s="775"/>
      <c r="E568" s="777">
        <f t="shared" si="8"/>
      </c>
    </row>
    <row r="569" spans="1:5" ht="12">
      <c r="A569" s="774"/>
      <c r="B569" s="775"/>
      <c r="C569" s="776"/>
      <c r="D569" s="775"/>
      <c r="E569" s="777">
        <f t="shared" si="8"/>
      </c>
    </row>
    <row r="570" spans="1:5" ht="12">
      <c r="A570" s="774"/>
      <c r="B570" s="775"/>
      <c r="C570" s="776"/>
      <c r="D570" s="775"/>
      <c r="E570" s="777">
        <f t="shared" si="8"/>
      </c>
    </row>
    <row r="571" spans="1:5" ht="12">
      <c r="A571" s="774"/>
      <c r="B571" s="775"/>
      <c r="C571" s="776"/>
      <c r="D571" s="775"/>
      <c r="E571" s="777">
        <f t="shared" si="8"/>
      </c>
    </row>
    <row r="572" spans="1:5" ht="12">
      <c r="A572" s="774"/>
      <c r="B572" s="775"/>
      <c r="C572" s="776"/>
      <c r="D572" s="775"/>
      <c r="E572" s="777">
        <f t="shared" si="8"/>
      </c>
    </row>
    <row r="573" spans="1:5" ht="12">
      <c r="A573" s="774"/>
      <c r="B573" s="775"/>
      <c r="C573" s="776"/>
      <c r="D573" s="775"/>
      <c r="E573" s="777">
        <f t="shared" si="8"/>
      </c>
    </row>
    <row r="574" spans="1:5" ht="12">
      <c r="A574" s="774"/>
      <c r="B574" s="775"/>
      <c r="C574" s="776"/>
      <c r="D574" s="775"/>
      <c r="E574" s="777">
        <f t="shared" si="8"/>
      </c>
    </row>
    <row r="575" spans="1:5" ht="12">
      <c r="A575" s="774"/>
      <c r="B575" s="775"/>
      <c r="C575" s="776"/>
      <c r="D575" s="775"/>
      <c r="E575" s="777">
        <f t="shared" si="8"/>
      </c>
    </row>
    <row r="576" spans="1:5" ht="12">
      <c r="A576" s="774"/>
      <c r="B576" s="775"/>
      <c r="C576" s="776"/>
      <c r="D576" s="775"/>
      <c r="E576" s="777">
        <f t="shared" si="8"/>
      </c>
    </row>
    <row r="577" spans="1:5" ht="12">
      <c r="A577" s="774"/>
      <c r="B577" s="775"/>
      <c r="C577" s="776"/>
      <c r="D577" s="775"/>
      <c r="E577" s="777">
        <f t="shared" si="8"/>
      </c>
    </row>
    <row r="578" spans="1:5" ht="12">
      <c r="A578" s="774"/>
      <c r="B578" s="775"/>
      <c r="C578" s="776"/>
      <c r="D578" s="775"/>
      <c r="E578" s="777">
        <f t="shared" si="8"/>
      </c>
    </row>
    <row r="579" spans="1:5" ht="12">
      <c r="A579" s="774"/>
      <c r="B579" s="775"/>
      <c r="C579" s="776"/>
      <c r="D579" s="775"/>
      <c r="E579" s="777">
        <f aca="true" t="shared" si="9" ref="E579:E642">IF(B579&lt;&gt;0,IF(ABS(B579-D579)&gt;0.1,"KO","OK"),"")</f>
      </c>
    </row>
    <row r="580" spans="1:5" ht="12">
      <c r="A580" s="774"/>
      <c r="B580" s="775"/>
      <c r="C580" s="776"/>
      <c r="D580" s="775"/>
      <c r="E580" s="777">
        <f t="shared" si="9"/>
      </c>
    </row>
    <row r="581" spans="1:5" ht="12">
      <c r="A581" s="774"/>
      <c r="B581" s="775"/>
      <c r="C581" s="776"/>
      <c r="D581" s="775"/>
      <c r="E581" s="777">
        <f t="shared" si="9"/>
      </c>
    </row>
    <row r="582" spans="1:5" ht="12">
      <c r="A582" s="774"/>
      <c r="B582" s="775"/>
      <c r="C582" s="776"/>
      <c r="D582" s="775"/>
      <c r="E582" s="777">
        <f t="shared" si="9"/>
      </c>
    </row>
    <row r="583" spans="1:5" ht="12">
      <c r="A583" s="774"/>
      <c r="B583" s="775"/>
      <c r="C583" s="776"/>
      <c r="D583" s="775"/>
      <c r="E583" s="777">
        <f t="shared" si="9"/>
      </c>
    </row>
    <row r="584" spans="1:5" ht="12">
      <c r="A584" s="774"/>
      <c r="B584" s="775"/>
      <c r="C584" s="776"/>
      <c r="D584" s="775"/>
      <c r="E584" s="777">
        <f t="shared" si="9"/>
      </c>
    </row>
    <row r="585" spans="1:5" ht="12">
      <c r="A585" s="774"/>
      <c r="B585" s="775"/>
      <c r="C585" s="776"/>
      <c r="D585" s="775"/>
      <c r="E585" s="777">
        <f t="shared" si="9"/>
      </c>
    </row>
    <row r="586" spans="1:5" ht="12">
      <c r="A586" s="774"/>
      <c r="B586" s="775"/>
      <c r="C586" s="776"/>
      <c r="D586" s="775"/>
      <c r="E586" s="777">
        <f t="shared" si="9"/>
      </c>
    </row>
    <row r="587" spans="1:5" ht="12">
      <c r="A587" s="774"/>
      <c r="B587" s="775"/>
      <c r="C587" s="776"/>
      <c r="D587" s="775"/>
      <c r="E587" s="777">
        <f t="shared" si="9"/>
      </c>
    </row>
    <row r="588" spans="1:5" ht="12">
      <c r="A588" s="774"/>
      <c r="B588" s="775"/>
      <c r="C588" s="776"/>
      <c r="D588" s="775"/>
      <c r="E588" s="777">
        <f t="shared" si="9"/>
      </c>
    </row>
    <row r="589" spans="1:5" ht="12">
      <c r="A589" s="774"/>
      <c r="B589" s="775"/>
      <c r="C589" s="776"/>
      <c r="D589" s="775"/>
      <c r="E589" s="777">
        <f t="shared" si="9"/>
      </c>
    </row>
    <row r="590" spans="1:5" ht="12">
      <c r="A590" s="774"/>
      <c r="B590" s="775"/>
      <c r="C590" s="776"/>
      <c r="D590" s="775"/>
      <c r="E590" s="777">
        <f t="shared" si="9"/>
      </c>
    </row>
    <row r="591" spans="1:5" ht="12">
      <c r="A591" s="774"/>
      <c r="B591" s="775"/>
      <c r="C591" s="776"/>
      <c r="D591" s="775"/>
      <c r="E591" s="777">
        <f t="shared" si="9"/>
      </c>
    </row>
    <row r="592" spans="1:5" ht="12">
      <c r="A592" s="774"/>
      <c r="B592" s="775"/>
      <c r="C592" s="776"/>
      <c r="D592" s="775"/>
      <c r="E592" s="777">
        <f t="shared" si="9"/>
      </c>
    </row>
    <row r="593" spans="1:5" ht="12">
      <c r="A593" s="774"/>
      <c r="B593" s="775"/>
      <c r="C593" s="776"/>
      <c r="D593" s="775"/>
      <c r="E593" s="777">
        <f t="shared" si="9"/>
      </c>
    </row>
    <row r="594" spans="1:5" ht="12">
      <c r="A594" s="774"/>
      <c r="B594" s="775"/>
      <c r="C594" s="776"/>
      <c r="D594" s="775"/>
      <c r="E594" s="777">
        <f t="shared" si="9"/>
      </c>
    </row>
    <row r="595" spans="1:5" ht="12">
      <c r="A595" s="774"/>
      <c r="B595" s="775"/>
      <c r="C595" s="776"/>
      <c r="D595" s="775"/>
      <c r="E595" s="777">
        <f t="shared" si="9"/>
      </c>
    </row>
    <row r="596" spans="1:5" ht="12">
      <c r="A596" s="774"/>
      <c r="B596" s="775"/>
      <c r="C596" s="776"/>
      <c r="D596" s="775"/>
      <c r="E596" s="777">
        <f t="shared" si="9"/>
      </c>
    </row>
    <row r="597" spans="1:5" ht="12">
      <c r="A597" s="774"/>
      <c r="B597" s="775"/>
      <c r="C597" s="776"/>
      <c r="D597" s="775"/>
      <c r="E597" s="777">
        <f t="shared" si="9"/>
      </c>
    </row>
    <row r="598" spans="1:5" ht="12">
      <c r="A598" s="774"/>
      <c r="B598" s="775"/>
      <c r="C598" s="776"/>
      <c r="D598" s="775"/>
      <c r="E598" s="777">
        <f t="shared" si="9"/>
      </c>
    </row>
    <row r="599" spans="1:5" ht="12">
      <c r="A599" s="774"/>
      <c r="B599" s="775"/>
      <c r="C599" s="776"/>
      <c r="D599" s="775"/>
      <c r="E599" s="777">
        <f t="shared" si="9"/>
      </c>
    </row>
    <row r="600" spans="1:5" ht="12">
      <c r="A600" s="774"/>
      <c r="B600" s="775"/>
      <c r="C600" s="776"/>
      <c r="D600" s="775"/>
      <c r="E600" s="777">
        <f t="shared" si="9"/>
      </c>
    </row>
    <row r="601" spans="1:5" ht="12">
      <c r="A601" s="774"/>
      <c r="B601" s="775"/>
      <c r="C601" s="776"/>
      <c r="D601" s="775"/>
      <c r="E601" s="777">
        <f t="shared" si="9"/>
      </c>
    </row>
    <row r="602" spans="1:5" ht="12">
      <c r="A602" s="774"/>
      <c r="B602" s="775"/>
      <c r="C602" s="776"/>
      <c r="D602" s="775"/>
      <c r="E602" s="777">
        <f t="shared" si="9"/>
      </c>
    </row>
    <row r="603" spans="1:5" ht="12">
      <c r="A603" s="774"/>
      <c r="B603" s="775"/>
      <c r="C603" s="776"/>
      <c r="D603" s="775"/>
      <c r="E603" s="777">
        <f t="shared" si="9"/>
      </c>
    </row>
    <row r="604" spans="1:5" ht="12">
      <c r="A604" s="774"/>
      <c r="B604" s="775"/>
      <c r="C604" s="776"/>
      <c r="D604" s="775"/>
      <c r="E604" s="777">
        <f t="shared" si="9"/>
      </c>
    </row>
    <row r="605" spans="1:5" ht="12">
      <c r="A605" s="774"/>
      <c r="B605" s="775"/>
      <c r="C605" s="776"/>
      <c r="D605" s="775"/>
      <c r="E605" s="777">
        <f t="shared" si="9"/>
      </c>
    </row>
    <row r="606" spans="1:5" ht="12">
      <c r="A606" s="774"/>
      <c r="B606" s="775"/>
      <c r="C606" s="776"/>
      <c r="D606" s="775"/>
      <c r="E606" s="777">
        <f t="shared" si="9"/>
      </c>
    </row>
    <row r="607" spans="1:5" ht="12">
      <c r="A607" s="774"/>
      <c r="B607" s="775"/>
      <c r="C607" s="776"/>
      <c r="D607" s="775"/>
      <c r="E607" s="777">
        <f t="shared" si="9"/>
      </c>
    </row>
    <row r="608" spans="1:5" ht="12">
      <c r="A608" s="774"/>
      <c r="B608" s="775"/>
      <c r="C608" s="776"/>
      <c r="D608" s="775"/>
      <c r="E608" s="777">
        <f t="shared" si="9"/>
      </c>
    </row>
    <row r="609" spans="1:5" ht="12">
      <c r="A609" s="774"/>
      <c r="B609" s="775"/>
      <c r="C609" s="776"/>
      <c r="D609" s="775"/>
      <c r="E609" s="777">
        <f t="shared" si="9"/>
      </c>
    </row>
    <row r="610" spans="1:5" ht="12">
      <c r="A610" s="774"/>
      <c r="B610" s="775"/>
      <c r="C610" s="776"/>
      <c r="D610" s="775"/>
      <c r="E610" s="777">
        <f t="shared" si="9"/>
      </c>
    </row>
    <row r="611" spans="1:5" ht="12">
      <c r="A611" s="774"/>
      <c r="B611" s="775"/>
      <c r="C611" s="776"/>
      <c r="D611" s="775"/>
      <c r="E611" s="777">
        <f t="shared" si="9"/>
      </c>
    </row>
    <row r="612" spans="1:5" ht="12">
      <c r="A612" s="774"/>
      <c r="B612" s="775"/>
      <c r="C612" s="776"/>
      <c r="D612" s="775"/>
      <c r="E612" s="777">
        <f t="shared" si="9"/>
      </c>
    </row>
    <row r="613" spans="1:5" ht="12">
      <c r="A613" s="774"/>
      <c r="B613" s="775"/>
      <c r="C613" s="776"/>
      <c r="D613" s="775"/>
      <c r="E613" s="777">
        <f t="shared" si="9"/>
      </c>
    </row>
    <row r="614" spans="1:5" ht="12">
      <c r="A614" s="774"/>
      <c r="B614" s="775"/>
      <c r="C614" s="776"/>
      <c r="D614" s="775"/>
      <c r="E614" s="777">
        <f t="shared" si="9"/>
      </c>
    </row>
    <row r="615" spans="1:5" ht="12">
      <c r="A615" s="774"/>
      <c r="B615" s="775"/>
      <c r="C615" s="776"/>
      <c r="D615" s="775"/>
      <c r="E615" s="777">
        <f t="shared" si="9"/>
      </c>
    </row>
    <row r="616" spans="1:5" ht="12">
      <c r="A616" s="774"/>
      <c r="B616" s="775"/>
      <c r="C616" s="776"/>
      <c r="D616" s="775"/>
      <c r="E616" s="777">
        <f t="shared" si="9"/>
      </c>
    </row>
    <row r="617" spans="1:5" ht="12">
      <c r="A617" s="774"/>
      <c r="B617" s="775"/>
      <c r="C617" s="776"/>
      <c r="D617" s="775"/>
      <c r="E617" s="777">
        <f t="shared" si="9"/>
      </c>
    </row>
    <row r="618" spans="1:5" ht="12">
      <c r="A618" s="774"/>
      <c r="B618" s="775"/>
      <c r="C618" s="776"/>
      <c r="D618" s="775"/>
      <c r="E618" s="777">
        <f t="shared" si="9"/>
      </c>
    </row>
    <row r="619" spans="1:5" ht="12">
      <c r="A619" s="774"/>
      <c r="B619" s="775"/>
      <c r="C619" s="776"/>
      <c r="D619" s="775"/>
      <c r="E619" s="777">
        <f t="shared" si="9"/>
      </c>
    </row>
    <row r="620" spans="1:5" ht="12">
      <c r="A620" s="774"/>
      <c r="B620" s="775"/>
      <c r="C620" s="776"/>
      <c r="D620" s="775"/>
      <c r="E620" s="777">
        <f t="shared" si="9"/>
      </c>
    </row>
    <row r="621" spans="1:5" ht="12">
      <c r="A621" s="774"/>
      <c r="B621" s="775"/>
      <c r="C621" s="776"/>
      <c r="D621" s="775"/>
      <c r="E621" s="777">
        <f t="shared" si="9"/>
      </c>
    </row>
    <row r="622" spans="1:5" ht="12">
      <c r="A622" s="774"/>
      <c r="B622" s="775"/>
      <c r="C622" s="776"/>
      <c r="D622" s="775"/>
      <c r="E622" s="777">
        <f t="shared" si="9"/>
      </c>
    </row>
    <row r="623" spans="1:5" ht="12">
      <c r="A623" s="774"/>
      <c r="B623" s="775"/>
      <c r="C623" s="776"/>
      <c r="D623" s="775"/>
      <c r="E623" s="777">
        <f t="shared" si="9"/>
      </c>
    </row>
    <row r="624" spans="1:5" ht="12">
      <c r="A624" s="774"/>
      <c r="B624" s="775"/>
      <c r="C624" s="776"/>
      <c r="D624" s="775"/>
      <c r="E624" s="777">
        <f t="shared" si="9"/>
      </c>
    </row>
    <row r="625" spans="1:5" ht="12">
      <c r="A625" s="774"/>
      <c r="B625" s="775"/>
      <c r="C625" s="776"/>
      <c r="D625" s="775"/>
      <c r="E625" s="777">
        <f>IF(B625&lt;&gt;0,IF(ABS(B625-D625)&gt;0.1,"KO","OK"),"")</f>
      </c>
    </row>
    <row r="626" spans="1:5" ht="12">
      <c r="A626" s="774"/>
      <c r="B626" s="775"/>
      <c r="C626" s="776"/>
      <c r="D626" s="775"/>
      <c r="E626" s="777">
        <f t="shared" si="9"/>
      </c>
    </row>
    <row r="627" spans="1:5" ht="12">
      <c r="A627" s="774"/>
      <c r="B627" s="775"/>
      <c r="C627" s="776"/>
      <c r="D627" s="775"/>
      <c r="E627" s="777">
        <f t="shared" si="9"/>
      </c>
    </row>
    <row r="628" spans="1:5" ht="12">
      <c r="A628" s="774"/>
      <c r="B628" s="775"/>
      <c r="C628" s="776"/>
      <c r="D628" s="775"/>
      <c r="E628" s="777">
        <f t="shared" si="9"/>
      </c>
    </row>
    <row r="629" spans="1:5" ht="12">
      <c r="A629" s="774"/>
      <c r="B629" s="775"/>
      <c r="C629" s="776"/>
      <c r="D629" s="775"/>
      <c r="E629" s="777">
        <f t="shared" si="9"/>
      </c>
    </row>
    <row r="630" spans="1:5" ht="12">
      <c r="A630" s="774"/>
      <c r="B630" s="775"/>
      <c r="C630" s="776"/>
      <c r="D630" s="775"/>
      <c r="E630" s="777">
        <f t="shared" si="9"/>
      </c>
    </row>
    <row r="631" spans="1:5" ht="12">
      <c r="A631" s="774"/>
      <c r="B631" s="775"/>
      <c r="C631" s="776"/>
      <c r="D631" s="775"/>
      <c r="E631" s="777">
        <f t="shared" si="9"/>
      </c>
    </row>
    <row r="632" spans="1:5" ht="12">
      <c r="A632" s="774"/>
      <c r="B632" s="775"/>
      <c r="C632" s="776"/>
      <c r="D632" s="775"/>
      <c r="E632" s="777">
        <f t="shared" si="9"/>
      </c>
    </row>
    <row r="633" spans="1:5" ht="12">
      <c r="A633" s="774"/>
      <c r="B633" s="775"/>
      <c r="C633" s="776"/>
      <c r="D633" s="775"/>
      <c r="E633" s="777">
        <f t="shared" si="9"/>
      </c>
    </row>
    <row r="634" spans="1:5" ht="12">
      <c r="A634" s="774"/>
      <c r="B634" s="775"/>
      <c r="C634" s="776"/>
      <c r="D634" s="775"/>
      <c r="E634" s="777">
        <f t="shared" si="9"/>
      </c>
    </row>
    <row r="635" spans="1:5" ht="12">
      <c r="A635" s="774"/>
      <c r="B635" s="775"/>
      <c r="C635" s="776"/>
      <c r="D635" s="775"/>
      <c r="E635" s="777">
        <f t="shared" si="9"/>
      </c>
    </row>
    <row r="636" spans="1:5" ht="12">
      <c r="A636" s="774"/>
      <c r="B636" s="775"/>
      <c r="C636" s="776"/>
      <c r="D636" s="775"/>
      <c r="E636" s="777">
        <f t="shared" si="9"/>
      </c>
    </row>
    <row r="637" spans="1:5" ht="12">
      <c r="A637" s="774"/>
      <c r="B637" s="775"/>
      <c r="C637" s="776"/>
      <c r="D637" s="775"/>
      <c r="E637" s="777">
        <f t="shared" si="9"/>
      </c>
    </row>
    <row r="638" spans="1:5" ht="12">
      <c r="A638" s="774"/>
      <c r="B638" s="775"/>
      <c r="C638" s="776"/>
      <c r="D638" s="775"/>
      <c r="E638" s="777">
        <f t="shared" si="9"/>
      </c>
    </row>
    <row r="639" spans="1:5" ht="12">
      <c r="A639" s="774"/>
      <c r="B639" s="775"/>
      <c r="C639" s="776"/>
      <c r="D639" s="775"/>
      <c r="E639" s="777">
        <f t="shared" si="9"/>
      </c>
    </row>
    <row r="640" spans="1:5" ht="12">
      <c r="A640" s="774"/>
      <c r="B640" s="775"/>
      <c r="C640" s="776"/>
      <c r="D640" s="775"/>
      <c r="E640" s="777">
        <f t="shared" si="9"/>
      </c>
    </row>
    <row r="641" spans="1:5" ht="12">
      <c r="A641" s="774"/>
      <c r="B641" s="775"/>
      <c r="C641" s="776"/>
      <c r="D641" s="775"/>
      <c r="E641" s="777">
        <f t="shared" si="9"/>
      </c>
    </row>
    <row r="642" spans="1:5" ht="12">
      <c r="A642" s="774"/>
      <c r="B642" s="775"/>
      <c r="C642" s="776"/>
      <c r="D642" s="775"/>
      <c r="E642" s="777">
        <f t="shared" si="9"/>
      </c>
    </row>
    <row r="643" spans="1:5" ht="12">
      <c r="A643" s="774"/>
      <c r="B643" s="775"/>
      <c r="C643" s="776"/>
      <c r="D643" s="775"/>
      <c r="E643" s="777">
        <f aca="true" t="shared" si="10" ref="E643:E650">IF(B643&lt;&gt;0,IF(ABS(B643-D643)&gt;0.1,"KO","OK"),"")</f>
      </c>
    </row>
    <row r="644" spans="1:5" ht="12">
      <c r="A644" s="774"/>
      <c r="B644" s="775"/>
      <c r="C644" s="776"/>
      <c r="D644" s="775"/>
      <c r="E644" s="777">
        <f t="shared" si="10"/>
      </c>
    </row>
    <row r="645" spans="1:5" ht="12">
      <c r="A645" s="774"/>
      <c r="B645" s="775"/>
      <c r="C645" s="776"/>
      <c r="D645" s="775"/>
      <c r="E645" s="777">
        <f t="shared" si="10"/>
      </c>
    </row>
    <row r="646" spans="1:5" ht="12">
      <c r="A646" s="774"/>
      <c r="B646" s="775"/>
      <c r="C646" s="776"/>
      <c r="D646" s="775"/>
      <c r="E646" s="777">
        <f t="shared" si="10"/>
      </c>
    </row>
    <row r="647" spans="1:5" ht="12">
      <c r="A647" s="774"/>
      <c r="B647" s="775"/>
      <c r="C647" s="776"/>
      <c r="D647" s="775"/>
      <c r="E647" s="777">
        <f t="shared" si="10"/>
      </c>
    </row>
    <row r="648" spans="1:5" ht="12">
      <c r="A648" s="774"/>
      <c r="B648" s="775"/>
      <c r="C648" s="776"/>
      <c r="D648" s="775"/>
      <c r="E648" s="777">
        <f t="shared" si="10"/>
      </c>
    </row>
    <row r="649" spans="1:5" ht="12">
      <c r="A649" s="774"/>
      <c r="B649" s="775"/>
      <c r="C649" s="776"/>
      <c r="D649" s="775"/>
      <c r="E649" s="777">
        <f t="shared" si="10"/>
      </c>
    </row>
    <row r="650" spans="1:5" ht="12">
      <c r="A650" s="774"/>
      <c r="B650" s="775"/>
      <c r="C650" s="776"/>
      <c r="D650" s="775"/>
      <c r="E650" s="777">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Feuil4"/>
  <dimension ref="A1:N37"/>
  <sheetViews>
    <sheetView zoomScalePageLayoutView="0" workbookViewId="0" topLeftCell="B1">
      <selection activeCell="A1" sqref="A1"/>
    </sheetView>
  </sheetViews>
  <sheetFormatPr defaultColWidth="11.421875" defaultRowHeight="15"/>
  <cols>
    <col min="1" max="1" width="2.00390625" style="6" hidden="1" customWidth="1"/>
    <col min="2" max="2" width="6.57421875" style="6" customWidth="1"/>
    <col min="3" max="3" width="42.57421875" style="11" customWidth="1"/>
    <col min="4" max="4" width="36.57421875" style="11" customWidth="1"/>
    <col min="5" max="9" width="10.7109375" style="7" customWidth="1"/>
    <col min="10" max="10" width="10.7109375" style="11" customWidth="1"/>
    <col min="11" max="11" width="9.421875" style="11" customWidth="1"/>
    <col min="12" max="12" width="1.8515625" style="11" customWidth="1"/>
    <col min="13" max="13" width="9.421875" style="11" customWidth="1"/>
    <col min="14" max="14" width="11.28125" style="11" hidden="1" customWidth="1"/>
    <col min="15" max="16" width="11.28125" style="11" customWidth="1"/>
    <col min="17" max="17" width="0.5625" style="11" customWidth="1"/>
    <col min="18" max="16384" width="11.421875" style="11" customWidth="1"/>
  </cols>
  <sheetData>
    <row r="1" spans="1:13" ht="10.5" thickTop="1">
      <c r="A1" s="654" t="s">
        <v>424</v>
      </c>
      <c r="B1" s="569"/>
      <c r="C1" s="570"/>
      <c r="D1" s="570"/>
      <c r="E1" s="571"/>
      <c r="F1" s="571"/>
      <c r="G1" s="571"/>
      <c r="H1" s="571"/>
      <c r="I1" s="571"/>
      <c r="J1" s="570"/>
      <c r="K1" s="570"/>
      <c r="L1" s="572"/>
      <c r="M1" s="9"/>
    </row>
    <row r="2" spans="1:13" ht="38.25" customHeight="1">
      <c r="A2" s="654" t="s">
        <v>425</v>
      </c>
      <c r="B2" s="573"/>
      <c r="C2" s="684" t="s">
        <v>292</v>
      </c>
      <c r="D2" s="685"/>
      <c r="E2" s="685"/>
      <c r="F2" s="685"/>
      <c r="G2" s="685"/>
      <c r="H2" s="685"/>
      <c r="I2" s="685"/>
      <c r="J2" s="685"/>
      <c r="K2" s="685"/>
      <c r="L2" s="99"/>
      <c r="M2" s="87"/>
    </row>
    <row r="3" spans="1:13" ht="12.75">
      <c r="A3" s="654">
        <v>421349200</v>
      </c>
      <c r="B3" s="573"/>
      <c r="C3" s="97"/>
      <c r="D3" s="97"/>
      <c r="E3" s="97"/>
      <c r="F3" s="97"/>
      <c r="G3" s="97"/>
      <c r="H3" s="97"/>
      <c r="I3" s="97"/>
      <c r="J3" s="97"/>
      <c r="K3" s="97"/>
      <c r="L3" s="98"/>
      <c r="M3" s="10"/>
    </row>
    <row r="4" spans="1:12" ht="12.75" customHeight="1">
      <c r="A4" s="654"/>
      <c r="B4" s="573"/>
      <c r="C4" s="105" t="s">
        <v>304</v>
      </c>
      <c r="D4" s="88"/>
      <c r="E4" s="94"/>
      <c r="F4" s="94"/>
      <c r="G4" s="94"/>
      <c r="H4" s="94"/>
      <c r="I4" s="94"/>
      <c r="J4" s="94"/>
      <c r="K4" s="94"/>
      <c r="L4" s="464"/>
    </row>
    <row r="5" spans="1:13" ht="12.75" customHeight="1">
      <c r="A5" s="94"/>
      <c r="B5" s="573"/>
      <c r="C5" s="568"/>
      <c r="D5" s="356"/>
      <c r="E5" s="356"/>
      <c r="F5" s="356"/>
      <c r="G5" s="356"/>
      <c r="H5" s="356"/>
      <c r="I5" s="356"/>
      <c r="J5" s="356"/>
      <c r="K5" s="356"/>
      <c r="L5" s="98"/>
      <c r="M5" s="10"/>
    </row>
    <row r="6" spans="1:12" ht="12.75" customHeight="1">
      <c r="A6" s="94"/>
      <c r="B6" s="573"/>
      <c r="C6" s="106" t="s">
        <v>305</v>
      </c>
      <c r="D6" s="477" t="s">
        <v>423</v>
      </c>
      <c r="E6" s="356"/>
      <c r="F6" s="356"/>
      <c r="G6" s="356"/>
      <c r="H6" s="356"/>
      <c r="I6" s="356"/>
      <c r="J6" s="356"/>
      <c r="K6" s="356"/>
      <c r="L6" s="98"/>
    </row>
    <row r="7" spans="1:13" ht="12.75" customHeight="1">
      <c r="A7" s="94"/>
      <c r="B7" s="573"/>
      <c r="C7" s="568"/>
      <c r="D7" s="356"/>
      <c r="E7" s="356"/>
      <c r="F7" s="356"/>
      <c r="G7" s="356"/>
      <c r="H7" s="356"/>
      <c r="I7" s="356"/>
      <c r="J7" s="356"/>
      <c r="K7" s="356"/>
      <c r="L7" s="98"/>
      <c r="M7" s="10"/>
    </row>
    <row r="8" spans="1:13" ht="12.75" customHeight="1">
      <c r="A8" s="94"/>
      <c r="B8" s="573"/>
      <c r="C8" s="107" t="s">
        <v>306</v>
      </c>
      <c r="D8" s="686"/>
      <c r="E8" s="686"/>
      <c r="F8" s="686"/>
      <c r="G8" s="686"/>
      <c r="H8" s="686"/>
      <c r="I8" s="686"/>
      <c r="J8" s="686"/>
      <c r="K8" s="686"/>
      <c r="L8" s="100"/>
      <c r="M8" s="6"/>
    </row>
    <row r="9" spans="1:13" ht="12.75" customHeight="1">
      <c r="A9" s="94"/>
      <c r="B9" s="573"/>
      <c r="C9" s="105"/>
      <c r="D9" s="94"/>
      <c r="E9" s="109"/>
      <c r="F9" s="109"/>
      <c r="G9" s="109"/>
      <c r="H9" s="109"/>
      <c r="I9" s="109"/>
      <c r="J9" s="94"/>
      <c r="K9" s="94"/>
      <c r="L9" s="100"/>
      <c r="M9" s="6"/>
    </row>
    <row r="10" spans="1:13" ht="12.75" customHeight="1">
      <c r="A10" s="94"/>
      <c r="B10" s="573"/>
      <c r="C10" s="106" t="s">
        <v>307</v>
      </c>
      <c r="D10" s="88"/>
      <c r="E10" s="109"/>
      <c r="F10" s="109"/>
      <c r="G10" s="109"/>
      <c r="H10" s="109"/>
      <c r="I10" s="109"/>
      <c r="J10" s="94"/>
      <c r="K10" s="94"/>
      <c r="L10" s="100"/>
      <c r="M10" s="6"/>
    </row>
    <row r="11" spans="1:13" ht="12.75" customHeight="1">
      <c r="A11" s="94"/>
      <c r="B11" s="573"/>
      <c r="C11" s="105"/>
      <c r="D11" s="94"/>
      <c r="E11" s="109"/>
      <c r="F11" s="109"/>
      <c r="G11" s="109"/>
      <c r="H11" s="109"/>
      <c r="I11" s="109"/>
      <c r="J11" s="94"/>
      <c r="K11" s="94"/>
      <c r="L11" s="100"/>
      <c r="M11" s="6"/>
    </row>
    <row r="12" spans="1:13" ht="25.5" customHeight="1">
      <c r="A12" s="94"/>
      <c r="B12" s="573"/>
      <c r="C12" s="105" t="s">
        <v>308</v>
      </c>
      <c r="D12" s="686"/>
      <c r="E12" s="686"/>
      <c r="F12" s="686"/>
      <c r="G12" s="686"/>
      <c r="H12" s="686"/>
      <c r="I12" s="686"/>
      <c r="J12" s="686"/>
      <c r="K12" s="686"/>
      <c r="L12" s="465"/>
      <c r="M12" s="6"/>
    </row>
    <row r="13" spans="1:13" ht="12.75" customHeight="1">
      <c r="A13" s="94"/>
      <c r="B13" s="573"/>
      <c r="C13" s="105"/>
      <c r="D13" s="94"/>
      <c r="E13" s="109"/>
      <c r="F13" s="109"/>
      <c r="G13" s="109"/>
      <c r="H13" s="109"/>
      <c r="I13" s="109"/>
      <c r="J13" s="94"/>
      <c r="K13" s="94"/>
      <c r="L13" s="100"/>
      <c r="M13" s="6"/>
    </row>
    <row r="14" spans="1:13" ht="12.75" customHeight="1">
      <c r="A14" s="94"/>
      <c r="B14" s="573"/>
      <c r="C14" s="105" t="s">
        <v>309</v>
      </c>
      <c r="D14" s="89"/>
      <c r="E14" s="109"/>
      <c r="F14" s="109"/>
      <c r="G14" s="109"/>
      <c r="H14" s="109"/>
      <c r="I14" s="109"/>
      <c r="J14" s="94"/>
      <c r="K14" s="94"/>
      <c r="L14" s="100"/>
      <c r="M14" s="6"/>
    </row>
    <row r="15" spans="1:13" ht="12.75" customHeight="1">
      <c r="A15" s="94"/>
      <c r="B15" s="573"/>
      <c r="C15" s="105"/>
      <c r="D15" s="94"/>
      <c r="E15" s="109"/>
      <c r="F15" s="109"/>
      <c r="G15" s="109"/>
      <c r="H15" s="109"/>
      <c r="I15" s="109"/>
      <c r="J15" s="94"/>
      <c r="K15" s="94"/>
      <c r="L15" s="100"/>
      <c r="M15" s="6"/>
    </row>
    <row r="16" spans="1:13" ht="12.75" customHeight="1">
      <c r="A16" s="94"/>
      <c r="B16" s="573"/>
      <c r="C16" s="105" t="s">
        <v>310</v>
      </c>
      <c r="D16" s="89"/>
      <c r="E16" s="109"/>
      <c r="F16" s="109"/>
      <c r="G16" s="109"/>
      <c r="H16" s="109"/>
      <c r="I16" s="109"/>
      <c r="J16" s="94"/>
      <c r="K16" s="94"/>
      <c r="L16" s="100"/>
      <c r="M16" s="6"/>
    </row>
    <row r="17" spans="1:13" ht="12.75" customHeight="1">
      <c r="A17" s="94"/>
      <c r="B17" s="573"/>
      <c r="C17" s="105"/>
      <c r="D17" s="94"/>
      <c r="E17" s="109"/>
      <c r="F17" s="109"/>
      <c r="G17" s="109"/>
      <c r="H17" s="109"/>
      <c r="I17" s="109"/>
      <c r="J17" s="94"/>
      <c r="K17" s="94"/>
      <c r="L17" s="100"/>
      <c r="M17" s="6"/>
    </row>
    <row r="18" spans="1:13" ht="12.75" customHeight="1">
      <c r="A18" s="94"/>
      <c r="B18" s="573"/>
      <c r="C18" s="105" t="s">
        <v>311</v>
      </c>
      <c r="D18" s="643"/>
      <c r="E18" s="109"/>
      <c r="F18" s="109"/>
      <c r="G18" s="109"/>
      <c r="H18" s="109"/>
      <c r="I18" s="109"/>
      <c r="J18" s="94"/>
      <c r="K18" s="94"/>
      <c r="L18" s="100"/>
      <c r="M18" s="6"/>
    </row>
    <row r="19" spans="1:13" ht="12">
      <c r="A19" s="94"/>
      <c r="B19" s="573"/>
      <c r="C19" s="105"/>
      <c r="D19" s="94"/>
      <c r="E19" s="109"/>
      <c r="F19" s="109"/>
      <c r="G19" s="109"/>
      <c r="H19" s="109"/>
      <c r="I19" s="109"/>
      <c r="J19" s="94"/>
      <c r="K19" s="94"/>
      <c r="L19" s="100"/>
      <c r="M19" s="6"/>
    </row>
    <row r="20" spans="1:13" ht="24.75">
      <c r="A20" s="94"/>
      <c r="B20" s="573"/>
      <c r="C20" s="106" t="s">
        <v>312</v>
      </c>
      <c r="D20" s="643"/>
      <c r="E20" s="109"/>
      <c r="F20" s="109"/>
      <c r="G20" s="109"/>
      <c r="H20" s="109"/>
      <c r="I20" s="109"/>
      <c r="J20" s="94"/>
      <c r="K20" s="94"/>
      <c r="L20" s="100"/>
      <c r="M20" s="6"/>
    </row>
    <row r="21" spans="1:13" ht="12">
      <c r="A21" s="94"/>
      <c r="B21" s="573"/>
      <c r="C21" s="106"/>
      <c r="D21" s="94"/>
      <c r="E21" s="109"/>
      <c r="F21" s="109"/>
      <c r="G21" s="109"/>
      <c r="H21" s="109"/>
      <c r="I21" s="109"/>
      <c r="J21" s="94"/>
      <c r="K21" s="94"/>
      <c r="L21" s="100"/>
      <c r="M21" s="6"/>
    </row>
    <row r="22" spans="1:13" ht="24.75">
      <c r="A22" s="94"/>
      <c r="B22" s="573"/>
      <c r="C22" s="106" t="s">
        <v>313</v>
      </c>
      <c r="D22" s="90"/>
      <c r="E22" s="109"/>
      <c r="F22" s="109"/>
      <c r="G22" s="109"/>
      <c r="H22" s="109"/>
      <c r="I22" s="109"/>
      <c r="J22" s="94"/>
      <c r="K22" s="94"/>
      <c r="L22" s="100"/>
      <c r="M22" s="6"/>
    </row>
    <row r="23" spans="1:13" ht="12">
      <c r="A23" s="94"/>
      <c r="B23" s="573"/>
      <c r="C23" s="106"/>
      <c r="D23" s="94"/>
      <c r="E23" s="109"/>
      <c r="F23" s="109"/>
      <c r="G23" s="109"/>
      <c r="H23" s="109"/>
      <c r="I23" s="109"/>
      <c r="J23" s="94"/>
      <c r="K23" s="94"/>
      <c r="L23" s="100"/>
      <c r="M23" s="6"/>
    </row>
    <row r="24" spans="1:13" ht="12">
      <c r="A24" s="94"/>
      <c r="B24" s="573"/>
      <c r="C24" s="106"/>
      <c r="D24" s="94"/>
      <c r="E24" s="109"/>
      <c r="F24" s="109"/>
      <c r="G24" s="109"/>
      <c r="H24" s="109"/>
      <c r="I24" s="109"/>
      <c r="J24" s="94"/>
      <c r="K24" s="94"/>
      <c r="L24" s="100"/>
      <c r="M24" s="6"/>
    </row>
    <row r="25" spans="1:13" ht="12.75">
      <c r="A25" s="94"/>
      <c r="B25" s="573"/>
      <c r="C25" s="108" t="s">
        <v>320</v>
      </c>
      <c r="D25" s="94"/>
      <c r="E25" s="109"/>
      <c r="F25" s="109"/>
      <c r="G25" s="109"/>
      <c r="H25" s="109"/>
      <c r="I25" s="109"/>
      <c r="J25" s="94"/>
      <c r="K25" s="94"/>
      <c r="L25" s="100"/>
      <c r="M25" s="6"/>
    </row>
    <row r="26" spans="1:13" ht="12" thickBot="1">
      <c r="A26" s="94"/>
      <c r="B26" s="573"/>
      <c r="C26" s="94"/>
      <c r="D26" s="94"/>
      <c r="E26" s="109"/>
      <c r="F26" s="109"/>
      <c r="G26" s="109"/>
      <c r="H26" s="109"/>
      <c r="I26" s="109"/>
      <c r="J26" s="94"/>
      <c r="K26" s="94"/>
      <c r="L26" s="100"/>
      <c r="M26" s="6"/>
    </row>
    <row r="27" spans="1:13" s="12" customFormat="1" ht="40.5" thickBot="1">
      <c r="A27" s="95"/>
      <c r="B27" s="574"/>
      <c r="C27" s="578" t="s">
        <v>321</v>
      </c>
      <c r="D27" s="579" t="s">
        <v>89</v>
      </c>
      <c r="E27" s="580" t="s">
        <v>262</v>
      </c>
      <c r="F27" s="580" t="s">
        <v>85</v>
      </c>
      <c r="G27" s="580" t="s">
        <v>86</v>
      </c>
      <c r="H27" s="580" t="s">
        <v>87</v>
      </c>
      <c r="I27" s="581" t="s">
        <v>88</v>
      </c>
      <c r="J27" s="582" t="s">
        <v>90</v>
      </c>
      <c r="K27" s="95"/>
      <c r="L27" s="101"/>
      <c r="M27" s="13"/>
    </row>
    <row r="28" spans="1:14" ht="14.25" customHeight="1">
      <c r="A28" s="94"/>
      <c r="B28" s="573"/>
      <c r="C28" s="658"/>
      <c r="D28" s="584"/>
      <c r="E28" s="577" t="s">
        <v>423</v>
      </c>
      <c r="F28" s="656"/>
      <c r="G28" s="655"/>
      <c r="H28" s="656"/>
      <c r="I28" s="656"/>
      <c r="J28" s="657"/>
      <c r="K28" s="94"/>
      <c r="L28" s="100"/>
      <c r="N28" s="11">
        <f>G28</f>
        <v>0</v>
      </c>
    </row>
    <row r="29" spans="1:12" ht="14.25" customHeight="1">
      <c r="A29" s="94"/>
      <c r="B29" s="573"/>
      <c r="C29" s="560"/>
      <c r="D29" s="561"/>
      <c r="E29" s="562"/>
      <c r="F29" s="562"/>
      <c r="G29" s="562"/>
      <c r="H29" s="562"/>
      <c r="I29" s="562"/>
      <c r="J29" s="563"/>
      <c r="K29" s="94"/>
      <c r="L29" s="100"/>
    </row>
    <row r="30" spans="1:12" ht="10.5" thickBot="1">
      <c r="A30" s="94"/>
      <c r="B30" s="573"/>
      <c r="C30" s="564"/>
      <c r="D30" s="565"/>
      <c r="E30" s="566"/>
      <c r="F30" s="566"/>
      <c r="G30" s="566"/>
      <c r="H30" s="566"/>
      <c r="I30" s="566"/>
      <c r="J30" s="567"/>
      <c r="K30" s="94"/>
      <c r="L30" s="100"/>
    </row>
    <row r="31" spans="1:13" ht="21.75" customHeight="1">
      <c r="A31" s="94"/>
      <c r="B31" s="573"/>
      <c r="C31" s="94"/>
      <c r="D31" s="94"/>
      <c r="E31" s="109"/>
      <c r="F31" s="109"/>
      <c r="G31" s="109"/>
      <c r="H31" s="109"/>
      <c r="I31" s="109"/>
      <c r="J31" s="94"/>
      <c r="K31" s="94"/>
      <c r="L31" s="102"/>
      <c r="M31" s="2"/>
    </row>
    <row r="32" spans="1:13" ht="9.75">
      <c r="A32" s="94"/>
      <c r="B32" s="573"/>
      <c r="C32" s="94"/>
      <c r="D32" s="94"/>
      <c r="E32" s="109"/>
      <c r="F32" s="109"/>
      <c r="G32" s="109"/>
      <c r="H32" s="109"/>
      <c r="I32" s="109"/>
      <c r="J32" s="94"/>
      <c r="K32" s="94"/>
      <c r="L32" s="102"/>
      <c r="M32" s="2"/>
    </row>
    <row r="33" spans="1:13" ht="33.75" customHeight="1">
      <c r="A33" s="94"/>
      <c r="B33" s="573"/>
      <c r="C33" s="108" t="s">
        <v>114</v>
      </c>
      <c r="D33" s="94"/>
      <c r="E33" s="688"/>
      <c r="F33" s="689"/>
      <c r="G33" s="689"/>
      <c r="H33" s="689"/>
      <c r="I33" s="689"/>
      <c r="J33" s="690"/>
      <c r="K33" s="94"/>
      <c r="L33" s="102"/>
      <c r="M33" s="2"/>
    </row>
    <row r="34" spans="1:13" ht="15" customHeight="1">
      <c r="A34" s="94"/>
      <c r="B34" s="573"/>
      <c r="C34" s="687"/>
      <c r="D34" s="687"/>
      <c r="E34" s="687"/>
      <c r="F34" s="687"/>
      <c r="G34" s="687"/>
      <c r="H34" s="687"/>
      <c r="I34" s="687"/>
      <c r="J34" s="109"/>
      <c r="K34" s="109"/>
      <c r="L34" s="103"/>
      <c r="M34" s="5"/>
    </row>
    <row r="35" spans="1:12" s="6" customFormat="1" ht="10.5" thickBot="1">
      <c r="A35" s="96"/>
      <c r="B35" s="575"/>
      <c r="C35" s="96"/>
      <c r="D35" s="96"/>
      <c r="E35" s="110"/>
      <c r="F35" s="110"/>
      <c r="G35" s="110"/>
      <c r="H35" s="110"/>
      <c r="I35" s="110"/>
      <c r="J35" s="96"/>
      <c r="K35" s="96"/>
      <c r="L35" s="104"/>
    </row>
    <row r="36" spans="5:9" s="6" customFormat="1" ht="9.75">
      <c r="E36" s="5"/>
      <c r="F36" s="5"/>
      <c r="G36" s="5"/>
      <c r="H36" s="5"/>
      <c r="I36" s="5"/>
    </row>
    <row r="37" spans="5:9" s="6" customFormat="1" ht="9.75">
      <c r="E37" s="5"/>
      <c r="F37" s="5"/>
      <c r="G37" s="5"/>
      <c r="H37" s="5"/>
      <c r="I37" s="5"/>
    </row>
  </sheetData>
  <sheetProtection password="8694" sheet="1" objects="1" scenarios="1"/>
  <mergeCells count="5">
    <mergeCell ref="C2:K2"/>
    <mergeCell ref="D8:K8"/>
    <mergeCell ref="D12:K12"/>
    <mergeCell ref="C34:I34"/>
    <mergeCell ref="E33:J33"/>
  </mergeCells>
  <dataValidations count="5">
    <dataValidation type="list" showInputMessage="1" showErrorMessage="1" error="Veuillez sélectionner un statut dans la liste proposée." sqref="D10">
      <formula1>statut</formula1>
    </dataValidation>
    <dataValidation type="list" showInputMessage="1" showErrorMessage="1" error="Veuillez sélectionner une catégorie de la liste proposée." sqref="F28:F29">
      <formula1>categorie</formula1>
    </dataValidation>
    <dataValidation type="textLength" operator="equal" allowBlank="1" showInputMessage="1" showErrorMessage="1" error="Veuillez saisir un n° finess de 9 caractères (sans espace, tiret, ...)" sqref="E28 D6">
      <formula1>9</formula1>
    </dataValidation>
    <dataValidation type="textLength" operator="equal" allowBlank="1" showInputMessage="1" showErrorMessage="1" error="Veuillez saisir un n° finess de 9 caractères (sans espace, tiret, ...)" sqref="E29">
      <formula1>9</formula1>
    </dataValidation>
    <dataValidation type="list" allowBlank="1" showInputMessage="1" showErrorMessage="1" sqref="E33">
      <formula1>Convention_collective</formula1>
    </dataValidation>
  </dataValidation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A1" sqref="A1"/>
    </sheetView>
  </sheetViews>
  <sheetFormatPr defaultColWidth="11.421875" defaultRowHeight="15.75" customHeight="1"/>
  <cols>
    <col min="1" max="1" width="2.7109375" style="0" customWidth="1"/>
    <col min="2" max="2" width="13.28125" style="0" customWidth="1"/>
    <col min="3" max="3" width="41.421875" style="0" customWidth="1"/>
    <col min="4" max="4" width="36.57421875" style="0" customWidth="1"/>
    <col min="5" max="5" width="12.421875" style="0" customWidth="1"/>
    <col min="6" max="6" width="20.140625" style="0" customWidth="1"/>
    <col min="7" max="9" width="10.7109375" style="0" customWidth="1"/>
    <col min="10" max="10" width="2.7109375" style="0" customWidth="1"/>
  </cols>
  <sheetData>
    <row r="1" spans="1:10" ht="15.75" customHeight="1">
      <c r="A1" s="410"/>
      <c r="B1" s="410"/>
      <c r="C1" s="410"/>
      <c r="D1" s="410"/>
      <c r="E1" s="410"/>
      <c r="F1" s="410"/>
      <c r="G1" s="410"/>
      <c r="H1" s="410"/>
      <c r="I1" s="410"/>
      <c r="J1" s="412"/>
    </row>
    <row r="2" spans="1:10" ht="35.25" customHeight="1">
      <c r="A2" s="410"/>
      <c r="B2" s="691" t="s">
        <v>273</v>
      </c>
      <c r="C2" s="691"/>
      <c r="D2" s="691"/>
      <c r="E2" s="691"/>
      <c r="F2" s="691"/>
      <c r="G2" s="691"/>
      <c r="H2" s="691"/>
      <c r="I2" s="691"/>
      <c r="J2" s="412"/>
    </row>
    <row r="3" spans="1:10" ht="15.75" customHeight="1">
      <c r="A3" s="410"/>
      <c r="B3" s="410"/>
      <c r="C3" s="410"/>
      <c r="D3" s="410"/>
      <c r="E3" s="410"/>
      <c r="F3" s="410"/>
      <c r="G3" s="410"/>
      <c r="H3" s="410"/>
      <c r="I3" s="410"/>
      <c r="J3" s="412"/>
    </row>
    <row r="4" spans="1:10" ht="15.75" customHeight="1">
      <c r="A4" s="410"/>
      <c r="B4" s="410"/>
      <c r="C4" s="421" t="s">
        <v>274</v>
      </c>
      <c r="D4" s="410"/>
      <c r="E4" s="410"/>
      <c r="F4" s="410"/>
      <c r="G4" s="410"/>
      <c r="H4" s="410"/>
      <c r="I4" s="410"/>
      <c r="J4" s="412"/>
    </row>
    <row r="5" spans="1:10" ht="15.75" customHeight="1">
      <c r="A5" s="410"/>
      <c r="B5" s="410"/>
      <c r="C5" s="410"/>
      <c r="D5" s="410"/>
      <c r="E5" s="410"/>
      <c r="F5" s="410"/>
      <c r="G5" s="410"/>
      <c r="H5" s="410"/>
      <c r="I5" s="410"/>
      <c r="J5" s="412"/>
    </row>
    <row r="6" spans="1:10" ht="15.75" customHeight="1" thickBot="1">
      <c r="A6" s="410"/>
      <c r="B6" s="410"/>
      <c r="C6" s="410"/>
      <c r="D6" s="410"/>
      <c r="E6" s="410"/>
      <c r="F6" s="410"/>
      <c r="G6" s="410"/>
      <c r="H6" s="410"/>
      <c r="I6" s="410"/>
      <c r="J6" s="412"/>
    </row>
    <row r="7" spans="1:10" ht="55.5" customHeight="1" thickBot="1">
      <c r="A7" s="410"/>
      <c r="B7" s="589" t="s">
        <v>322</v>
      </c>
      <c r="C7" s="589" t="s">
        <v>265</v>
      </c>
      <c r="D7" s="590" t="s">
        <v>275</v>
      </c>
      <c r="E7" s="591" t="s">
        <v>267</v>
      </c>
      <c r="F7" s="591" t="s">
        <v>85</v>
      </c>
      <c r="G7" s="591" t="s">
        <v>87</v>
      </c>
      <c r="H7" s="592" t="s">
        <v>88</v>
      </c>
      <c r="I7" s="593" t="s">
        <v>90</v>
      </c>
      <c r="J7" s="412"/>
    </row>
    <row r="8" spans="1:10" ht="15.75" customHeight="1">
      <c r="A8" s="410"/>
      <c r="B8" s="653" t="s">
        <v>423</v>
      </c>
      <c r="C8" s="583"/>
      <c r="D8" s="584"/>
      <c r="E8" s="585" t="s">
        <v>423</v>
      </c>
      <c r="F8" s="586"/>
      <c r="G8" s="587"/>
      <c r="H8" s="587"/>
      <c r="I8" s="588"/>
      <c r="J8" s="412"/>
    </row>
    <row r="9" spans="1:10" ht="15.75" customHeight="1" thickBot="1">
      <c r="A9" s="410"/>
      <c r="B9" s="553"/>
      <c r="C9" s="554"/>
      <c r="D9" s="554"/>
      <c r="E9" s="555"/>
      <c r="F9" s="556"/>
      <c r="G9" s="557"/>
      <c r="H9" s="558"/>
      <c r="I9" s="559"/>
      <c r="J9" s="412"/>
    </row>
    <row r="10" spans="1:10" ht="15.75" customHeight="1">
      <c r="A10" s="410"/>
      <c r="B10" s="410"/>
      <c r="C10" s="410"/>
      <c r="D10" s="410"/>
      <c r="E10" s="410"/>
      <c r="F10" s="410"/>
      <c r="G10" s="410"/>
      <c r="H10" s="410"/>
      <c r="I10" s="410"/>
      <c r="J10" s="412"/>
    </row>
    <row r="11" spans="1:10" ht="15.75" customHeight="1">
      <c r="A11" s="410"/>
      <c r="B11" s="410"/>
      <c r="C11" s="410"/>
      <c r="D11" s="410"/>
      <c r="E11" s="410"/>
      <c r="F11" s="410"/>
      <c r="G11" s="410"/>
      <c r="H11" s="410"/>
      <c r="I11" s="410"/>
      <c r="J11" s="412"/>
    </row>
    <row r="12" spans="1:10" ht="15.75" customHeight="1">
      <c r="A12" s="410"/>
      <c r="B12" s="343" t="s">
        <v>342</v>
      </c>
      <c r="C12" s="410"/>
      <c r="D12" s="410"/>
      <c r="E12" s="410"/>
      <c r="F12" s="410"/>
      <c r="G12" s="410"/>
      <c r="H12" s="410"/>
      <c r="I12" s="410"/>
      <c r="J12" s="412"/>
    </row>
    <row r="13" spans="1:10" ht="15.75" customHeight="1">
      <c r="A13" s="410"/>
      <c r="B13" s="343" t="s">
        <v>340</v>
      </c>
      <c r="C13" s="410"/>
      <c r="D13" s="410"/>
      <c r="E13" s="410"/>
      <c r="F13" s="410"/>
      <c r="G13" s="410"/>
      <c r="H13" s="410"/>
      <c r="I13" s="410"/>
      <c r="J13" s="412"/>
    </row>
    <row r="14" spans="1:10" ht="15.75" customHeight="1">
      <c r="A14" s="410"/>
      <c r="B14" s="343" t="s">
        <v>341</v>
      </c>
      <c r="C14" s="410"/>
      <c r="D14" s="410"/>
      <c r="E14" s="410"/>
      <c r="F14" s="410"/>
      <c r="G14" s="410"/>
      <c r="H14" s="410"/>
      <c r="I14" s="410"/>
      <c r="J14" s="412"/>
    </row>
    <row r="15" spans="1:10" ht="15.75" customHeight="1">
      <c r="A15" s="410"/>
      <c r="B15" s="343" t="s">
        <v>361</v>
      </c>
      <c r="C15" s="410"/>
      <c r="D15" s="410"/>
      <c r="E15" s="410"/>
      <c r="F15" s="410"/>
      <c r="G15" s="410"/>
      <c r="H15" s="410"/>
      <c r="I15" s="410"/>
      <c r="J15" s="412"/>
    </row>
    <row r="16" spans="1:10" ht="15.75" customHeight="1" thickBot="1">
      <c r="A16" s="416"/>
      <c r="B16" s="416"/>
      <c r="C16" s="416"/>
      <c r="D16" s="416"/>
      <c r="E16" s="416"/>
      <c r="F16" s="416"/>
      <c r="G16" s="416"/>
      <c r="H16" s="416"/>
      <c r="I16" s="416"/>
      <c r="J16" s="418"/>
    </row>
  </sheetData>
  <sheetProtection password="8694" sheet="1" objects="1" scenarios="1"/>
  <mergeCells count="1">
    <mergeCell ref="B2:I2"/>
  </mergeCells>
  <dataValidations count="3">
    <dataValidation type="list" operator="equal"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allowBlank="1" showInputMessage="1" showErrorMessage="1" error="Veuillez saisir un n° finess de 9 caractères (sans espace, tiret, ...)" sqref="E8">
      <formula1>9</formula1>
      <formula2>9</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Feuil6"/>
  <dimension ref="A1:I21"/>
  <sheetViews>
    <sheetView zoomScalePageLayoutView="0" workbookViewId="0" topLeftCell="A1">
      <selection activeCell="A1" sqref="A1"/>
    </sheetView>
  </sheetViews>
  <sheetFormatPr defaultColWidth="11.421875" defaultRowHeight="15"/>
  <cols>
    <col min="1" max="1" width="61.8515625" style="15" bestFit="1" customWidth="1"/>
    <col min="2" max="2" width="20.28125" style="15" bestFit="1" customWidth="1"/>
    <col min="3" max="3" width="17.421875" style="16" customWidth="1"/>
    <col min="4" max="16384" width="11.421875" style="15" customWidth="1"/>
  </cols>
  <sheetData>
    <row r="1" ht="12.75">
      <c r="A1" s="14" t="s">
        <v>112</v>
      </c>
    </row>
    <row r="2" ht="12.75" thickBot="1"/>
    <row r="3" spans="1:3" ht="12">
      <c r="A3" s="17" t="s">
        <v>95</v>
      </c>
      <c r="B3" s="18" t="s">
        <v>96</v>
      </c>
      <c r="C3" s="19" t="s">
        <v>97</v>
      </c>
    </row>
    <row r="4" spans="1:3" ht="12.75">
      <c r="A4" s="20" t="s">
        <v>121</v>
      </c>
      <c r="B4" s="21"/>
      <c r="C4" s="22"/>
    </row>
    <row r="5" spans="1:3" ht="12">
      <c r="A5" s="23" t="s">
        <v>323</v>
      </c>
      <c r="B5" s="21" t="s">
        <v>117</v>
      </c>
      <c r="C5" s="22" t="s">
        <v>93</v>
      </c>
    </row>
    <row r="6" spans="1:3" ht="12">
      <c r="A6" s="23" t="s">
        <v>324</v>
      </c>
      <c r="B6" s="21" t="s">
        <v>118</v>
      </c>
      <c r="C6" s="22" t="s">
        <v>93</v>
      </c>
    </row>
    <row r="7" spans="1:3" ht="12">
      <c r="A7" s="23" t="s">
        <v>343</v>
      </c>
      <c r="B7" s="21" t="s">
        <v>119</v>
      </c>
      <c r="C7" s="22" t="s">
        <v>93</v>
      </c>
    </row>
    <row r="8" spans="1:3" ht="12">
      <c r="A8" s="23" t="s">
        <v>344</v>
      </c>
      <c r="B8" s="21" t="s">
        <v>120</v>
      </c>
      <c r="C8" s="22" t="s">
        <v>93</v>
      </c>
    </row>
    <row r="9" spans="1:3" ht="12">
      <c r="A9" s="23"/>
      <c r="B9" s="21"/>
      <c r="C9" s="22"/>
    </row>
    <row r="10" spans="1:3" ht="12.75">
      <c r="A10" s="24" t="s">
        <v>365</v>
      </c>
      <c r="B10" s="25" t="s">
        <v>286</v>
      </c>
      <c r="C10" s="26" t="s">
        <v>93</v>
      </c>
    </row>
    <row r="11" spans="1:3" ht="12.75">
      <c r="A11" s="27"/>
      <c r="B11" s="28"/>
      <c r="C11" s="29"/>
    </row>
    <row r="12" spans="1:3" ht="12.75">
      <c r="A12" s="24" t="s">
        <v>287</v>
      </c>
      <c r="B12" s="25" t="s">
        <v>287</v>
      </c>
      <c r="C12" s="26" t="s">
        <v>93</v>
      </c>
    </row>
    <row r="13" spans="1:3" ht="12.75">
      <c r="A13" s="27"/>
      <c r="B13" s="28"/>
      <c r="C13" s="29"/>
    </row>
    <row r="14" spans="1:9" ht="25.5">
      <c r="A14" s="30" t="s">
        <v>113</v>
      </c>
      <c r="B14" s="25" t="s">
        <v>98</v>
      </c>
      <c r="C14" s="26" t="s">
        <v>94</v>
      </c>
      <c r="I14" s="15" t="s">
        <v>1</v>
      </c>
    </row>
    <row r="15" spans="1:3" ht="12.75">
      <c r="A15" s="31"/>
      <c r="B15" s="21"/>
      <c r="C15" s="22"/>
    </row>
    <row r="16" spans="1:3" ht="25.5">
      <c r="A16" s="31" t="s">
        <v>325</v>
      </c>
      <c r="B16" s="21" t="s">
        <v>211</v>
      </c>
      <c r="C16" s="22" t="s">
        <v>94</v>
      </c>
    </row>
    <row r="17" spans="1:3" ht="12.75">
      <c r="A17" s="31"/>
      <c r="B17" s="21"/>
      <c r="C17" s="22"/>
    </row>
    <row r="18" spans="1:3" ht="25.5">
      <c r="A18" s="31" t="s">
        <v>326</v>
      </c>
      <c r="B18" s="21" t="s">
        <v>327</v>
      </c>
      <c r="C18" s="22" t="s">
        <v>94</v>
      </c>
    </row>
    <row r="19" spans="1:3" ht="12.75">
      <c r="A19" s="31"/>
      <c r="B19" s="21"/>
      <c r="C19" s="22"/>
    </row>
    <row r="20" spans="1:5" ht="13.5" thickBot="1">
      <c r="A20" s="32"/>
      <c r="B20" s="33"/>
      <c r="C20" s="34"/>
      <c r="E20" s="35"/>
    </row>
    <row r="21" spans="2:3" s="36" customFormat="1" ht="12">
      <c r="B21" s="1"/>
      <c r="C21" s="37"/>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7"/>
  <dimension ref="A1:T178"/>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9"/>
      <c r="I1" s="112"/>
      <c r="J1" s="113"/>
      <c r="K1" s="247"/>
    </row>
    <row r="2" spans="1:11" ht="25.5" customHeight="1">
      <c r="A2" s="111"/>
      <c r="B2" s="696" t="s">
        <v>217</v>
      </c>
      <c r="C2" s="696"/>
      <c r="D2" s="702"/>
      <c r="E2" s="703"/>
      <c r="F2" s="704"/>
      <c r="G2" s="272"/>
      <c r="H2" s="270"/>
      <c r="I2" s="270"/>
      <c r="J2" s="270"/>
      <c r="K2" s="247"/>
    </row>
    <row r="3" spans="1:11" ht="25.5" customHeight="1">
      <c r="A3" s="111"/>
      <c r="B3" s="696" t="s">
        <v>218</v>
      </c>
      <c r="C3" s="696"/>
      <c r="D3" s="705"/>
      <c r="E3" s="706"/>
      <c r="F3" s="707"/>
      <c r="G3" s="273"/>
      <c r="H3" s="271"/>
      <c r="I3" s="271"/>
      <c r="J3" s="271"/>
      <c r="K3" s="247"/>
    </row>
    <row r="4" spans="1:11" ht="14.25" customHeight="1">
      <c r="A4" s="111"/>
      <c r="B4" s="111"/>
      <c r="C4" s="111"/>
      <c r="D4" s="112"/>
      <c r="E4" s="112"/>
      <c r="F4" s="112"/>
      <c r="G4" s="112"/>
      <c r="H4" s="112"/>
      <c r="I4" s="112"/>
      <c r="J4" s="113"/>
      <c r="K4" s="247"/>
    </row>
    <row r="5" spans="1:11" ht="15.75" customHeight="1">
      <c r="A5" s="111"/>
      <c r="B5" s="114"/>
      <c r="C5" s="115"/>
      <c r="D5" s="116"/>
      <c r="E5" s="116"/>
      <c r="F5" s="116"/>
      <c r="G5" s="112"/>
      <c r="H5" s="112"/>
      <c r="I5" s="112"/>
      <c r="J5" s="113"/>
      <c r="K5" s="247"/>
    </row>
    <row r="6" spans="1:11" s="40" customFormat="1" ht="38.25" customHeight="1">
      <c r="A6" s="117"/>
      <c r="B6" s="708" t="s">
        <v>366</v>
      </c>
      <c r="C6" s="708"/>
      <c r="D6" s="708"/>
      <c r="E6" s="708"/>
      <c r="F6" s="708"/>
      <c r="G6" s="708"/>
      <c r="H6" s="708"/>
      <c r="I6" s="708"/>
      <c r="J6" s="708"/>
      <c r="K6" s="248"/>
    </row>
    <row r="7" spans="1:11" ht="12.75">
      <c r="A7" s="111"/>
      <c r="B7" s="119"/>
      <c r="C7" s="118"/>
      <c r="D7" s="116"/>
      <c r="E7" s="116"/>
      <c r="F7" s="116"/>
      <c r="G7" s="112"/>
      <c r="H7" s="112"/>
      <c r="I7" s="112"/>
      <c r="J7" s="113"/>
      <c r="K7" s="247"/>
    </row>
    <row r="8" spans="1:11" ht="13.5" thickBot="1">
      <c r="A8" s="111"/>
      <c r="B8" s="119"/>
      <c r="C8" s="118"/>
      <c r="D8" s="116"/>
      <c r="E8" s="116"/>
      <c r="F8" s="116"/>
      <c r="G8" s="112"/>
      <c r="H8" s="112"/>
      <c r="I8" s="112"/>
      <c r="J8" s="113"/>
      <c r="K8" s="247"/>
    </row>
    <row r="9" spans="1:11" s="41" customFormat="1" ht="12.75" customHeight="1">
      <c r="A9" s="119"/>
      <c r="B9" s="119" t="s">
        <v>226</v>
      </c>
      <c r="C9" s="119"/>
      <c r="D9" s="698" t="s">
        <v>248</v>
      </c>
      <c r="E9" s="701" t="s">
        <v>134</v>
      </c>
      <c r="F9" s="701"/>
      <c r="G9" s="701"/>
      <c r="H9" s="710" t="s">
        <v>135</v>
      </c>
      <c r="I9" s="710"/>
      <c r="J9" s="711"/>
      <c r="K9" s="249"/>
    </row>
    <row r="10" spans="1:11" s="41" customFormat="1" ht="12.75">
      <c r="A10" s="119"/>
      <c r="B10" s="119"/>
      <c r="C10" s="119"/>
      <c r="D10" s="699"/>
      <c r="E10" s="694" t="s">
        <v>122</v>
      </c>
      <c r="F10" s="694" t="s">
        <v>123</v>
      </c>
      <c r="G10" s="694" t="s">
        <v>124</v>
      </c>
      <c r="H10" s="694" t="s">
        <v>125</v>
      </c>
      <c r="I10" s="694" t="s">
        <v>126</v>
      </c>
      <c r="J10" s="692" t="s">
        <v>127</v>
      </c>
      <c r="K10" s="249"/>
    </row>
    <row r="11" spans="1:11" s="41" customFormat="1" ht="33.75" customHeight="1" thickBot="1">
      <c r="A11" s="119"/>
      <c r="B11" s="120"/>
      <c r="C11" s="121" t="s">
        <v>220</v>
      </c>
      <c r="D11" s="700"/>
      <c r="E11" s="695"/>
      <c r="F11" s="695"/>
      <c r="G11" s="695"/>
      <c r="H11" s="695"/>
      <c r="I11" s="695"/>
      <c r="J11" s="693"/>
      <c r="K11" s="249"/>
    </row>
    <row r="12" spans="1:11" s="41" customFormat="1" ht="12.75" customHeight="1">
      <c r="A12" s="119"/>
      <c r="B12" s="122" t="s">
        <v>219</v>
      </c>
      <c r="C12" s="121"/>
      <c r="D12" s="123"/>
      <c r="E12" s="124" t="s">
        <v>128</v>
      </c>
      <c r="F12" s="123" t="s">
        <v>129</v>
      </c>
      <c r="G12" s="125" t="s">
        <v>130</v>
      </c>
      <c r="H12" s="125" t="s">
        <v>131</v>
      </c>
      <c r="I12" s="125" t="s">
        <v>132</v>
      </c>
      <c r="J12" s="126" t="s">
        <v>133</v>
      </c>
      <c r="K12" s="249"/>
    </row>
    <row r="13" spans="1:11" s="42" customFormat="1" ht="12.75" customHeight="1">
      <c r="A13" s="127"/>
      <c r="B13" s="128">
        <v>60</v>
      </c>
      <c r="C13" s="129" t="s">
        <v>81</v>
      </c>
      <c r="D13" s="649"/>
      <c r="E13" s="649"/>
      <c r="F13" s="649"/>
      <c r="G13" s="379">
        <f>E13+F13</f>
        <v>0</v>
      </c>
      <c r="H13" s="649"/>
      <c r="I13" s="379">
        <f>H13-G13</f>
        <v>0</v>
      </c>
      <c r="J13" s="388">
        <f>IF(G13=0,0,I13/G13)</f>
        <v>0</v>
      </c>
      <c r="K13" s="250"/>
    </row>
    <row r="14" spans="1:11" s="42" customFormat="1" ht="12.75" customHeight="1">
      <c r="A14" s="127"/>
      <c r="B14" s="128">
        <v>709</v>
      </c>
      <c r="C14" s="129" t="s">
        <v>2</v>
      </c>
      <c r="D14" s="649"/>
      <c r="E14" s="649"/>
      <c r="F14" s="649"/>
      <c r="G14" s="379">
        <f>E14+F14</f>
        <v>0</v>
      </c>
      <c r="H14" s="649"/>
      <c r="I14" s="379">
        <f>H14-G14</f>
        <v>0</v>
      </c>
      <c r="J14" s="388">
        <f>IF(G14=0,0,I14/G14)</f>
        <v>0</v>
      </c>
      <c r="K14" s="250"/>
    </row>
    <row r="15" spans="1:11" s="42" customFormat="1" ht="12.75" customHeight="1">
      <c r="A15" s="127"/>
      <c r="B15" s="128">
        <v>713</v>
      </c>
      <c r="C15" s="129" t="s">
        <v>3</v>
      </c>
      <c r="D15" s="649"/>
      <c r="E15" s="649"/>
      <c r="F15" s="649"/>
      <c r="G15" s="379">
        <f>E15+F15</f>
        <v>0</v>
      </c>
      <c r="H15" s="649"/>
      <c r="I15" s="379">
        <f>H15-G15</f>
        <v>0</v>
      </c>
      <c r="J15" s="388">
        <f>IF(G15=0,0,I15/G15)</f>
        <v>0</v>
      </c>
      <c r="K15" s="250"/>
    </row>
    <row r="16" spans="1:11" s="42" customFormat="1" ht="12.75" customHeight="1">
      <c r="A16" s="127"/>
      <c r="B16" s="128"/>
      <c r="C16" s="130"/>
      <c r="D16" s="131"/>
      <c r="E16" s="131"/>
      <c r="F16" s="131"/>
      <c r="G16" s="131"/>
      <c r="H16" s="131"/>
      <c r="I16" s="131"/>
      <c r="J16" s="132"/>
      <c r="K16" s="250"/>
    </row>
    <row r="17" spans="1:11" s="43" customFormat="1" ht="12.75" customHeight="1">
      <c r="A17" s="130"/>
      <c r="B17" s="122" t="s">
        <v>4</v>
      </c>
      <c r="C17" s="130"/>
      <c r="D17" s="131"/>
      <c r="E17" s="131"/>
      <c r="F17" s="131"/>
      <c r="G17" s="131"/>
      <c r="H17" s="131"/>
      <c r="I17" s="131"/>
      <c r="J17" s="132"/>
      <c r="K17" s="250"/>
    </row>
    <row r="18" spans="1:20" s="44" customFormat="1" ht="12.75" customHeight="1">
      <c r="A18" s="133"/>
      <c r="B18" s="128">
        <v>6111</v>
      </c>
      <c r="C18" s="129" t="s">
        <v>5</v>
      </c>
      <c r="D18" s="649"/>
      <c r="E18" s="649"/>
      <c r="F18" s="649"/>
      <c r="G18" s="379">
        <f>E18+F18</f>
        <v>0</v>
      </c>
      <c r="H18" s="649"/>
      <c r="I18" s="379">
        <f>H18-G18</f>
        <v>0</v>
      </c>
      <c r="J18" s="388">
        <f>IF(G18=0,0,I18/G18)</f>
        <v>0</v>
      </c>
      <c r="K18" s="251"/>
      <c r="N18" s="42"/>
      <c r="O18" s="42"/>
      <c r="P18" s="42"/>
      <c r="Q18" s="42"/>
      <c r="R18" s="42"/>
      <c r="S18" s="42"/>
      <c r="T18" s="42"/>
    </row>
    <row r="19" spans="1:20" s="45" customFormat="1" ht="12.75" customHeight="1">
      <c r="A19" s="134"/>
      <c r="B19" s="128">
        <v>6112</v>
      </c>
      <c r="C19" s="129" t="s">
        <v>6</v>
      </c>
      <c r="D19" s="649"/>
      <c r="E19" s="649"/>
      <c r="F19" s="649"/>
      <c r="G19" s="379">
        <f>E19+F19</f>
        <v>0</v>
      </c>
      <c r="H19" s="649"/>
      <c r="I19" s="379">
        <f>H19-G19</f>
        <v>0</v>
      </c>
      <c r="J19" s="388">
        <f>IF(G19=0,0,I19/G19)</f>
        <v>0</v>
      </c>
      <c r="K19" s="251"/>
      <c r="N19" s="42"/>
      <c r="O19" s="42"/>
      <c r="P19" s="42"/>
      <c r="Q19" s="42"/>
      <c r="R19" s="42"/>
      <c r="S19" s="42"/>
      <c r="T19" s="42"/>
    </row>
    <row r="20" spans="1:20" s="45" customFormat="1" ht="12.75" customHeight="1">
      <c r="A20" s="134"/>
      <c r="B20" s="128">
        <v>6118</v>
      </c>
      <c r="C20" s="129" t="s">
        <v>7</v>
      </c>
      <c r="D20" s="649"/>
      <c r="E20" s="649"/>
      <c r="F20" s="649"/>
      <c r="G20" s="379">
        <f>E20+F20</f>
        <v>0</v>
      </c>
      <c r="H20" s="649"/>
      <c r="I20" s="379">
        <f>H20-G20</f>
        <v>0</v>
      </c>
      <c r="J20" s="388">
        <f>IF(G20=0,0,I20/G20)</f>
        <v>0</v>
      </c>
      <c r="K20" s="251"/>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50"/>
      <c r="N21" s="46"/>
      <c r="O21" s="47"/>
      <c r="P21" s="46"/>
      <c r="Q21" s="48"/>
      <c r="R21" s="48"/>
      <c r="S21" s="48"/>
      <c r="T21" s="48"/>
    </row>
    <row r="22" spans="1:11" s="49" customFormat="1" ht="12.75" customHeight="1">
      <c r="A22" s="136"/>
      <c r="B22" s="137" t="s">
        <v>8</v>
      </c>
      <c r="C22" s="136"/>
      <c r="D22" s="138"/>
      <c r="E22" s="138"/>
      <c r="F22" s="138"/>
      <c r="G22" s="138"/>
      <c r="H22" s="138"/>
      <c r="I22" s="138"/>
      <c r="J22" s="139"/>
      <c r="K22" s="252"/>
    </row>
    <row r="23" spans="1:11" s="50" customFormat="1" ht="12.75" customHeight="1">
      <c r="A23" s="140"/>
      <c r="B23" s="141">
        <v>624</v>
      </c>
      <c r="C23" s="142" t="s">
        <v>82</v>
      </c>
      <c r="D23" s="649"/>
      <c r="E23" s="649"/>
      <c r="F23" s="649"/>
      <c r="G23" s="379">
        <f aca="true" t="shared" si="0" ref="G23:G30">E23+F23</f>
        <v>0</v>
      </c>
      <c r="H23" s="649"/>
      <c r="I23" s="379">
        <f aca="true" t="shared" si="1" ref="I23:I30">H23-G23</f>
        <v>0</v>
      </c>
      <c r="J23" s="388">
        <f aca="true" t="shared" si="2" ref="J23:J30">IF(G23=0,0,I23/G23)</f>
        <v>0</v>
      </c>
      <c r="K23" s="252"/>
    </row>
    <row r="24" spans="1:11" s="50" customFormat="1" ht="12.75" customHeight="1">
      <c r="A24" s="140"/>
      <c r="B24" s="141">
        <v>625</v>
      </c>
      <c r="C24" s="142" t="s">
        <v>9</v>
      </c>
      <c r="D24" s="649"/>
      <c r="E24" s="649"/>
      <c r="F24" s="649"/>
      <c r="G24" s="379">
        <f t="shared" si="0"/>
        <v>0</v>
      </c>
      <c r="H24" s="649"/>
      <c r="I24" s="379">
        <f t="shared" si="1"/>
        <v>0</v>
      </c>
      <c r="J24" s="388">
        <f t="shared" si="2"/>
        <v>0</v>
      </c>
      <c r="K24" s="252"/>
    </row>
    <row r="25" spans="1:11" s="50" customFormat="1" ht="12.75" customHeight="1">
      <c r="A25" s="140"/>
      <c r="B25" s="141">
        <v>626</v>
      </c>
      <c r="C25" s="142" t="s">
        <v>10</v>
      </c>
      <c r="D25" s="649"/>
      <c r="E25" s="649"/>
      <c r="F25" s="649"/>
      <c r="G25" s="379">
        <f t="shared" si="0"/>
        <v>0</v>
      </c>
      <c r="H25" s="649"/>
      <c r="I25" s="379">
        <f t="shared" si="1"/>
        <v>0</v>
      </c>
      <c r="J25" s="388">
        <f t="shared" si="2"/>
        <v>0</v>
      </c>
      <c r="K25" s="252"/>
    </row>
    <row r="26" spans="1:11" s="50" customFormat="1" ht="12.75" customHeight="1">
      <c r="A26" s="140"/>
      <c r="B26" s="141">
        <v>628</v>
      </c>
      <c r="C26" s="142" t="s">
        <v>28</v>
      </c>
      <c r="D26" s="649"/>
      <c r="E26" s="649"/>
      <c r="F26" s="649"/>
      <c r="G26" s="379">
        <f t="shared" si="0"/>
        <v>0</v>
      </c>
      <c r="H26" s="649"/>
      <c r="I26" s="379">
        <f t="shared" si="1"/>
        <v>0</v>
      </c>
      <c r="J26" s="388">
        <f t="shared" si="2"/>
        <v>0</v>
      </c>
      <c r="K26" s="252"/>
    </row>
    <row r="27" spans="1:11" s="484" customFormat="1" ht="12.75" customHeight="1">
      <c r="A27" s="481"/>
      <c r="B27" s="482">
        <v>6281</v>
      </c>
      <c r="C27" s="143" t="s">
        <v>173</v>
      </c>
      <c r="D27" s="650"/>
      <c r="E27" s="650"/>
      <c r="F27" s="650"/>
      <c r="G27" s="384">
        <f t="shared" si="0"/>
        <v>0</v>
      </c>
      <c r="H27" s="650"/>
      <c r="I27" s="384">
        <f t="shared" si="1"/>
        <v>0</v>
      </c>
      <c r="J27" s="393">
        <f t="shared" si="2"/>
        <v>0</v>
      </c>
      <c r="K27" s="483"/>
    </row>
    <row r="28" spans="1:11" s="484" customFormat="1" ht="12.75" customHeight="1">
      <c r="A28" s="481"/>
      <c r="B28" s="482">
        <v>6282</v>
      </c>
      <c r="C28" s="143" t="s">
        <v>174</v>
      </c>
      <c r="D28" s="650"/>
      <c r="E28" s="650"/>
      <c r="F28" s="650"/>
      <c r="G28" s="384">
        <f t="shared" si="0"/>
        <v>0</v>
      </c>
      <c r="H28" s="650"/>
      <c r="I28" s="384">
        <f t="shared" si="1"/>
        <v>0</v>
      </c>
      <c r="J28" s="393">
        <f t="shared" si="2"/>
        <v>0</v>
      </c>
      <c r="K28" s="483"/>
    </row>
    <row r="29" spans="1:11" s="484" customFormat="1" ht="12.75" customHeight="1">
      <c r="A29" s="481"/>
      <c r="B29" s="482">
        <v>6283</v>
      </c>
      <c r="C29" s="143" t="s">
        <v>175</v>
      </c>
      <c r="D29" s="650"/>
      <c r="E29" s="650"/>
      <c r="F29" s="650"/>
      <c r="G29" s="384">
        <f t="shared" si="0"/>
        <v>0</v>
      </c>
      <c r="H29" s="650"/>
      <c r="I29" s="384">
        <f t="shared" si="1"/>
        <v>0</v>
      </c>
      <c r="J29" s="393">
        <f t="shared" si="2"/>
        <v>0</v>
      </c>
      <c r="K29" s="483"/>
    </row>
    <row r="30" spans="1:11" s="484" customFormat="1" ht="12.75" customHeight="1">
      <c r="A30" s="481"/>
      <c r="B30" s="482">
        <v>6284</v>
      </c>
      <c r="C30" s="143" t="s">
        <v>176</v>
      </c>
      <c r="D30" s="650"/>
      <c r="E30" s="650"/>
      <c r="F30" s="650"/>
      <c r="G30" s="384">
        <f t="shared" si="0"/>
        <v>0</v>
      </c>
      <c r="H30" s="650"/>
      <c r="I30" s="384">
        <f t="shared" si="1"/>
        <v>0</v>
      </c>
      <c r="J30" s="393">
        <f t="shared" si="2"/>
        <v>0</v>
      </c>
      <c r="K30" s="483"/>
    </row>
    <row r="31" spans="1:11" s="40" customFormat="1" ht="9" customHeight="1" thickBot="1">
      <c r="A31" s="144"/>
      <c r="B31" s="145"/>
      <c r="C31" s="146"/>
      <c r="D31" s="147"/>
      <c r="E31" s="147"/>
      <c r="F31" s="147"/>
      <c r="G31" s="147"/>
      <c r="H31" s="147"/>
      <c r="I31" s="147"/>
      <c r="J31" s="148"/>
      <c r="K31" s="253"/>
    </row>
    <row r="32" spans="1:11" s="50" customFormat="1" ht="13.5" customHeight="1" thickBot="1" thickTop="1">
      <c r="A32" s="140"/>
      <c r="B32" s="149"/>
      <c r="C32" s="371" t="s">
        <v>11</v>
      </c>
      <c r="D32" s="380">
        <f>SUM(D13:D15)+SUM(D18:D20)+SUM(D23:D26)</f>
        <v>0</v>
      </c>
      <c r="E32" s="381">
        <f>SUM(E13:E15)+SUM(E18:E20)+SUM(E23:E26)</f>
        <v>0</v>
      </c>
      <c r="F32" s="381">
        <f>SUM(F13:F15)+SUM(F18:F20)+SUM(F23:F26)</f>
        <v>0</v>
      </c>
      <c r="G32" s="381">
        <f>E32+F32</f>
        <v>0</v>
      </c>
      <c r="H32" s="381">
        <f>SUM(H13:H15)+SUM(H18:H20)+SUM(H23:H26)</f>
        <v>0</v>
      </c>
      <c r="I32" s="381">
        <f>H32-G32</f>
        <v>0</v>
      </c>
      <c r="J32" s="389">
        <f>IF(G32=0,0,I32/G32)</f>
        <v>0</v>
      </c>
      <c r="K32" s="252"/>
    </row>
    <row r="33" spans="1:11" s="50" customFormat="1" ht="9" customHeight="1" thickBot="1" thickTop="1">
      <c r="A33" s="140"/>
      <c r="B33" s="150"/>
      <c r="C33" s="151"/>
      <c r="D33" s="147"/>
      <c r="E33" s="147"/>
      <c r="F33" s="147"/>
      <c r="G33" s="152"/>
      <c r="H33" s="152"/>
      <c r="I33" s="152"/>
      <c r="J33" s="153"/>
      <c r="K33" s="254"/>
    </row>
    <row r="34" spans="1:11" s="51" customFormat="1" ht="12.75" customHeight="1">
      <c r="A34" s="154"/>
      <c r="B34" s="155"/>
      <c r="C34" s="466" t="s">
        <v>221</v>
      </c>
      <c r="D34" s="698" t="s">
        <v>248</v>
      </c>
      <c r="E34" s="701" t="s">
        <v>134</v>
      </c>
      <c r="F34" s="701"/>
      <c r="G34" s="701"/>
      <c r="H34" s="710" t="s">
        <v>135</v>
      </c>
      <c r="I34" s="710"/>
      <c r="J34" s="711"/>
      <c r="K34" s="255"/>
    </row>
    <row r="35" spans="1:11" s="52" customFormat="1" ht="12.75">
      <c r="A35" s="156"/>
      <c r="B35" s="157"/>
      <c r="C35" s="158"/>
      <c r="D35" s="699"/>
      <c r="E35" s="694" t="s">
        <v>122</v>
      </c>
      <c r="F35" s="694" t="s">
        <v>123</v>
      </c>
      <c r="G35" s="694" t="s">
        <v>124</v>
      </c>
      <c r="H35" s="694" t="s">
        <v>125</v>
      </c>
      <c r="I35" s="694" t="s">
        <v>126</v>
      </c>
      <c r="J35" s="692" t="s">
        <v>127</v>
      </c>
      <c r="K35" s="255"/>
    </row>
    <row r="36" spans="1:11" s="52" customFormat="1" ht="33" customHeight="1" thickBot="1">
      <c r="A36" s="156"/>
      <c r="B36" s="157"/>
      <c r="C36" s="158"/>
      <c r="D36" s="700"/>
      <c r="E36" s="695"/>
      <c r="F36" s="695"/>
      <c r="G36" s="695"/>
      <c r="H36" s="695"/>
      <c r="I36" s="695"/>
      <c r="J36" s="693"/>
      <c r="K36" s="255"/>
    </row>
    <row r="37" spans="1:11" s="52" customFormat="1" ht="12.75">
      <c r="A37" s="156"/>
      <c r="B37" s="157"/>
      <c r="C37" s="158"/>
      <c r="D37" s="123"/>
      <c r="E37" s="124" t="s">
        <v>128</v>
      </c>
      <c r="F37" s="123" t="s">
        <v>129</v>
      </c>
      <c r="G37" s="125" t="s">
        <v>130</v>
      </c>
      <c r="H37" s="125" t="s">
        <v>131</v>
      </c>
      <c r="I37" s="125" t="s">
        <v>132</v>
      </c>
      <c r="J37" s="126" t="s">
        <v>133</v>
      </c>
      <c r="K37" s="255"/>
    </row>
    <row r="38" spans="1:11" s="40" customFormat="1" ht="12.75" customHeight="1">
      <c r="A38" s="144"/>
      <c r="B38" s="159">
        <v>621</v>
      </c>
      <c r="C38" s="160" t="s">
        <v>12</v>
      </c>
      <c r="D38" s="652"/>
      <c r="E38" s="652"/>
      <c r="F38" s="652"/>
      <c r="G38" s="382">
        <f aca="true" t="shared" si="3" ref="G38:G48">E38+F38</f>
        <v>0</v>
      </c>
      <c r="H38" s="652"/>
      <c r="I38" s="382">
        <f aca="true" t="shared" si="4" ref="I38:I48">H38-G38</f>
        <v>0</v>
      </c>
      <c r="J38" s="390">
        <f aca="true" t="shared" si="5" ref="J38:J48">IF(G38=0,0,I38/G38)</f>
        <v>0</v>
      </c>
      <c r="K38" s="253"/>
    </row>
    <row r="39" spans="1:11" s="40" customFormat="1" ht="12.75" customHeight="1">
      <c r="A39" s="144"/>
      <c r="B39" s="159">
        <v>622</v>
      </c>
      <c r="C39" s="160" t="s">
        <v>13</v>
      </c>
      <c r="D39" s="652"/>
      <c r="E39" s="652"/>
      <c r="F39" s="652"/>
      <c r="G39" s="382">
        <f t="shared" si="3"/>
        <v>0</v>
      </c>
      <c r="H39" s="652"/>
      <c r="I39" s="382">
        <f t="shared" si="4"/>
        <v>0</v>
      </c>
      <c r="J39" s="390">
        <f t="shared" si="5"/>
        <v>0</v>
      </c>
      <c r="K39" s="253"/>
    </row>
    <row r="40" spans="1:11" s="40" customFormat="1" ht="12" customHeight="1">
      <c r="A40" s="144"/>
      <c r="B40" s="159">
        <v>631</v>
      </c>
      <c r="C40" s="160" t="s">
        <v>14</v>
      </c>
      <c r="D40" s="652"/>
      <c r="E40" s="652"/>
      <c r="F40" s="652"/>
      <c r="G40" s="382">
        <f t="shared" si="3"/>
        <v>0</v>
      </c>
      <c r="H40" s="652"/>
      <c r="I40" s="382">
        <f t="shared" si="4"/>
        <v>0</v>
      </c>
      <c r="J40" s="390">
        <f t="shared" si="5"/>
        <v>0</v>
      </c>
      <c r="K40" s="253"/>
    </row>
    <row r="41" spans="1:11" s="40" customFormat="1" ht="12.75" customHeight="1">
      <c r="A41" s="144"/>
      <c r="B41" s="159">
        <v>633</v>
      </c>
      <c r="C41" s="160" t="s">
        <v>15</v>
      </c>
      <c r="D41" s="652"/>
      <c r="E41" s="652"/>
      <c r="F41" s="652"/>
      <c r="G41" s="382">
        <f t="shared" si="3"/>
        <v>0</v>
      </c>
      <c r="H41" s="652"/>
      <c r="I41" s="382">
        <f t="shared" si="4"/>
        <v>0</v>
      </c>
      <c r="J41" s="390">
        <f t="shared" si="5"/>
        <v>0</v>
      </c>
      <c r="K41" s="253"/>
    </row>
    <row r="42" spans="1:11" s="40" customFormat="1" ht="12.75" customHeight="1">
      <c r="A42" s="144"/>
      <c r="B42" s="159">
        <v>641</v>
      </c>
      <c r="C42" s="160" t="s">
        <v>16</v>
      </c>
      <c r="D42" s="652"/>
      <c r="E42" s="652"/>
      <c r="F42" s="652"/>
      <c r="G42" s="382">
        <f t="shared" si="3"/>
        <v>0</v>
      </c>
      <c r="H42" s="652"/>
      <c r="I42" s="382">
        <f t="shared" si="4"/>
        <v>0</v>
      </c>
      <c r="J42" s="390">
        <f t="shared" si="5"/>
        <v>0</v>
      </c>
      <c r="K42" s="253"/>
    </row>
    <row r="43" spans="1:11" s="40" customFormat="1" ht="12.75" customHeight="1">
      <c r="A43" s="144"/>
      <c r="B43" s="159">
        <v>642</v>
      </c>
      <c r="C43" s="160" t="s">
        <v>17</v>
      </c>
      <c r="D43" s="652"/>
      <c r="E43" s="652"/>
      <c r="F43" s="652"/>
      <c r="G43" s="382">
        <f t="shared" si="3"/>
        <v>0</v>
      </c>
      <c r="H43" s="652"/>
      <c r="I43" s="382">
        <f t="shared" si="4"/>
        <v>0</v>
      </c>
      <c r="J43" s="390">
        <f t="shared" si="5"/>
        <v>0</v>
      </c>
      <c r="K43" s="253"/>
    </row>
    <row r="44" spans="1:11" s="40" customFormat="1" ht="12.75" customHeight="1">
      <c r="A44" s="144"/>
      <c r="B44" s="159">
        <v>643</v>
      </c>
      <c r="C44" s="160" t="s">
        <v>18</v>
      </c>
      <c r="D44" s="652"/>
      <c r="E44" s="652"/>
      <c r="F44" s="652"/>
      <c r="G44" s="382">
        <f t="shared" si="3"/>
        <v>0</v>
      </c>
      <c r="H44" s="652"/>
      <c r="I44" s="382">
        <f t="shared" si="4"/>
        <v>0</v>
      </c>
      <c r="J44" s="390">
        <f t="shared" si="5"/>
        <v>0</v>
      </c>
      <c r="K44" s="253"/>
    </row>
    <row r="45" spans="1:11" s="53" customFormat="1" ht="12.75" customHeight="1">
      <c r="A45" s="161"/>
      <c r="B45" s="162">
        <v>645</v>
      </c>
      <c r="C45" s="160" t="s">
        <v>19</v>
      </c>
      <c r="D45" s="649"/>
      <c r="E45" s="649"/>
      <c r="F45" s="649"/>
      <c r="G45" s="379">
        <f t="shared" si="3"/>
        <v>0</v>
      </c>
      <c r="H45" s="649"/>
      <c r="I45" s="379">
        <f t="shared" si="4"/>
        <v>0</v>
      </c>
      <c r="J45" s="388">
        <f t="shared" si="5"/>
        <v>0</v>
      </c>
      <c r="K45" s="256"/>
    </row>
    <row r="46" spans="1:11" s="53" customFormat="1" ht="12.75" customHeight="1">
      <c r="A46" s="161"/>
      <c r="B46" s="162">
        <v>646</v>
      </c>
      <c r="C46" s="160" t="s">
        <v>20</v>
      </c>
      <c r="D46" s="649"/>
      <c r="E46" s="649"/>
      <c r="F46" s="649"/>
      <c r="G46" s="379">
        <f t="shared" si="3"/>
        <v>0</v>
      </c>
      <c r="H46" s="649"/>
      <c r="I46" s="379">
        <f t="shared" si="4"/>
        <v>0</v>
      </c>
      <c r="J46" s="388">
        <f t="shared" si="5"/>
        <v>0</v>
      </c>
      <c r="K46" s="256"/>
    </row>
    <row r="47" spans="1:11" s="40" customFormat="1" ht="12.75" customHeight="1">
      <c r="A47" s="144"/>
      <c r="B47" s="159">
        <v>647</v>
      </c>
      <c r="C47" s="160" t="s">
        <v>21</v>
      </c>
      <c r="D47" s="652"/>
      <c r="E47" s="652"/>
      <c r="F47" s="652"/>
      <c r="G47" s="382">
        <f t="shared" si="3"/>
        <v>0</v>
      </c>
      <c r="H47" s="652"/>
      <c r="I47" s="382">
        <f t="shared" si="4"/>
        <v>0</v>
      </c>
      <c r="J47" s="390">
        <f t="shared" si="5"/>
        <v>0</v>
      </c>
      <c r="K47" s="253"/>
    </row>
    <row r="48" spans="1:11" s="40" customFormat="1" ht="12.75" customHeight="1">
      <c r="A48" s="144"/>
      <c r="B48" s="159">
        <v>648</v>
      </c>
      <c r="C48" s="160" t="s">
        <v>22</v>
      </c>
      <c r="D48" s="652"/>
      <c r="E48" s="652"/>
      <c r="F48" s="652"/>
      <c r="G48" s="382">
        <f t="shared" si="3"/>
        <v>0</v>
      </c>
      <c r="H48" s="652"/>
      <c r="I48" s="382">
        <f t="shared" si="4"/>
        <v>0</v>
      </c>
      <c r="J48" s="390">
        <f t="shared" si="5"/>
        <v>0</v>
      </c>
      <c r="K48" s="253"/>
    </row>
    <row r="49" spans="1:11" s="54" customFormat="1" ht="9.75" customHeight="1" thickBot="1">
      <c r="A49" s="163"/>
      <c r="B49" s="145"/>
      <c r="C49" s="164"/>
      <c r="D49" s="165"/>
      <c r="E49" s="165"/>
      <c r="F49" s="165"/>
      <c r="G49" s="165"/>
      <c r="H49" s="165"/>
      <c r="I49" s="165"/>
      <c r="J49" s="166"/>
      <c r="K49" s="253"/>
    </row>
    <row r="50" spans="1:11" s="40" customFormat="1" ht="13.5" customHeight="1" thickBot="1" thickTop="1">
      <c r="A50" s="144"/>
      <c r="B50" s="145"/>
      <c r="C50" s="372" t="s">
        <v>23</v>
      </c>
      <c r="D50" s="381">
        <f>SUM(D38:D48)</f>
        <v>0</v>
      </c>
      <c r="E50" s="381">
        <f>SUM(E38:E48)</f>
        <v>0</v>
      </c>
      <c r="F50" s="381">
        <f>SUM(F38:F48)</f>
        <v>0</v>
      </c>
      <c r="G50" s="381">
        <f>E50+F50</f>
        <v>0</v>
      </c>
      <c r="H50" s="381">
        <f>SUM(H38:H48)</f>
        <v>0</v>
      </c>
      <c r="I50" s="381">
        <f>H50-G50</f>
        <v>0</v>
      </c>
      <c r="J50" s="389">
        <f>IF(G50=0,0,I50/G50)</f>
        <v>0</v>
      </c>
      <c r="K50" s="253"/>
    </row>
    <row r="51" spans="1:11" s="54" customFormat="1" ht="13.5" thickTop="1">
      <c r="A51" s="163"/>
      <c r="B51" s="145"/>
      <c r="C51" s="146"/>
      <c r="D51" s="147"/>
      <c r="E51" s="147"/>
      <c r="F51" s="147"/>
      <c r="G51" s="165"/>
      <c r="H51" s="165"/>
      <c r="I51" s="165"/>
      <c r="J51" s="166"/>
      <c r="K51" s="248"/>
    </row>
    <row r="52" spans="1:11" s="40" customFormat="1" ht="5.25" customHeight="1" thickBot="1">
      <c r="A52" s="144"/>
      <c r="B52" s="145"/>
      <c r="C52" s="146"/>
      <c r="D52" s="147"/>
      <c r="E52" s="147"/>
      <c r="F52" s="147"/>
      <c r="G52" s="167"/>
      <c r="H52" s="167"/>
      <c r="I52" s="167"/>
      <c r="J52" s="168"/>
      <c r="K52" s="248"/>
    </row>
    <row r="53" spans="1:11" ht="12.75" customHeight="1">
      <c r="A53" s="169"/>
      <c r="B53" s="169"/>
      <c r="C53" s="466" t="s">
        <v>222</v>
      </c>
      <c r="D53" s="698" t="s">
        <v>248</v>
      </c>
      <c r="E53" s="701" t="s">
        <v>134</v>
      </c>
      <c r="F53" s="701"/>
      <c r="G53" s="701"/>
      <c r="H53" s="710" t="s">
        <v>135</v>
      </c>
      <c r="I53" s="710"/>
      <c r="J53" s="711"/>
      <c r="K53" s="247"/>
    </row>
    <row r="54" spans="1:11" ht="12">
      <c r="A54" s="169"/>
      <c r="B54" s="169"/>
      <c r="C54" s="170"/>
      <c r="D54" s="699"/>
      <c r="E54" s="694" t="s">
        <v>122</v>
      </c>
      <c r="F54" s="694" t="s">
        <v>123</v>
      </c>
      <c r="G54" s="694" t="s">
        <v>124</v>
      </c>
      <c r="H54" s="694" t="s">
        <v>125</v>
      </c>
      <c r="I54" s="694" t="s">
        <v>126</v>
      </c>
      <c r="J54" s="692" t="s">
        <v>127</v>
      </c>
      <c r="K54" s="247"/>
    </row>
    <row r="55" spans="1:11" ht="39.75" customHeight="1" thickBot="1">
      <c r="A55" s="169"/>
      <c r="B55" s="169"/>
      <c r="C55" s="170"/>
      <c r="D55" s="700"/>
      <c r="E55" s="695"/>
      <c r="F55" s="695"/>
      <c r="G55" s="695"/>
      <c r="H55" s="695"/>
      <c r="I55" s="695"/>
      <c r="J55" s="693"/>
      <c r="K55" s="247"/>
    </row>
    <row r="56" spans="1:11" ht="12.75">
      <c r="A56" s="169"/>
      <c r="B56" s="169"/>
      <c r="C56" s="170"/>
      <c r="D56" s="123"/>
      <c r="E56" s="124" t="s">
        <v>128</v>
      </c>
      <c r="F56" s="123" t="s">
        <v>129</v>
      </c>
      <c r="G56" s="125" t="s">
        <v>130</v>
      </c>
      <c r="H56" s="125" t="s">
        <v>131</v>
      </c>
      <c r="I56" s="125" t="s">
        <v>132</v>
      </c>
      <c r="J56" s="126" t="s">
        <v>133</v>
      </c>
      <c r="K56" s="247"/>
    </row>
    <row r="57" spans="1:11" s="42" customFormat="1" ht="12.75" customHeight="1">
      <c r="A57" s="127"/>
      <c r="B57" s="128">
        <v>612</v>
      </c>
      <c r="C57" s="129" t="s">
        <v>24</v>
      </c>
      <c r="D57" s="649"/>
      <c r="E57" s="649"/>
      <c r="F57" s="649"/>
      <c r="G57" s="379">
        <f aca="true" t="shared" si="6" ref="G57:G67">E57+F57</f>
        <v>0</v>
      </c>
      <c r="H57" s="649"/>
      <c r="I57" s="379">
        <f aca="true" t="shared" si="7" ref="I57:I67">H57-G57</f>
        <v>0</v>
      </c>
      <c r="J57" s="388">
        <f aca="true" t="shared" si="8" ref="J57:J67">IF(G57=0,0,I57/G57)</f>
        <v>0</v>
      </c>
      <c r="K57" s="250"/>
    </row>
    <row r="58" spans="1:11" s="42" customFormat="1" ht="12.75" customHeight="1">
      <c r="A58" s="127"/>
      <c r="B58" s="128">
        <v>613</v>
      </c>
      <c r="C58" s="129" t="s">
        <v>83</v>
      </c>
      <c r="D58" s="649"/>
      <c r="E58" s="649"/>
      <c r="F58" s="649"/>
      <c r="G58" s="379">
        <f t="shared" si="6"/>
        <v>0</v>
      </c>
      <c r="H58" s="649"/>
      <c r="I58" s="379">
        <f t="shared" si="7"/>
        <v>0</v>
      </c>
      <c r="J58" s="388">
        <f t="shared" si="8"/>
        <v>0</v>
      </c>
      <c r="K58" s="250"/>
    </row>
    <row r="59" spans="1:11" s="42" customFormat="1" ht="12.75" customHeight="1">
      <c r="A59" s="127"/>
      <c r="B59" s="128">
        <v>614</v>
      </c>
      <c r="C59" s="129" t="s">
        <v>25</v>
      </c>
      <c r="D59" s="649"/>
      <c r="E59" s="649"/>
      <c r="F59" s="649"/>
      <c r="G59" s="379">
        <f t="shared" si="6"/>
        <v>0</v>
      </c>
      <c r="H59" s="649"/>
      <c r="I59" s="379">
        <f t="shared" si="7"/>
        <v>0</v>
      </c>
      <c r="J59" s="388">
        <f t="shared" si="8"/>
        <v>0</v>
      </c>
      <c r="K59" s="250"/>
    </row>
    <row r="60" spans="1:11" s="42" customFormat="1" ht="12.75" customHeight="1">
      <c r="A60" s="127"/>
      <c r="B60" s="128">
        <v>615</v>
      </c>
      <c r="C60" s="129" t="s">
        <v>84</v>
      </c>
      <c r="D60" s="649"/>
      <c r="E60" s="649"/>
      <c r="F60" s="649"/>
      <c r="G60" s="379">
        <f t="shared" si="6"/>
        <v>0</v>
      </c>
      <c r="H60" s="649"/>
      <c r="I60" s="379">
        <f t="shared" si="7"/>
        <v>0</v>
      </c>
      <c r="J60" s="388">
        <f t="shared" si="8"/>
        <v>0</v>
      </c>
      <c r="K60" s="250"/>
    </row>
    <row r="61" spans="1:11" s="42" customFormat="1" ht="12.75" customHeight="1">
      <c r="A61" s="127"/>
      <c r="B61" s="128">
        <v>616</v>
      </c>
      <c r="C61" s="129" t="s">
        <v>26</v>
      </c>
      <c r="D61" s="649"/>
      <c r="E61" s="649"/>
      <c r="F61" s="649"/>
      <c r="G61" s="379">
        <f t="shared" si="6"/>
        <v>0</v>
      </c>
      <c r="H61" s="649"/>
      <c r="I61" s="379">
        <f t="shared" si="7"/>
        <v>0</v>
      </c>
      <c r="J61" s="388">
        <f t="shared" si="8"/>
        <v>0</v>
      </c>
      <c r="K61" s="250"/>
    </row>
    <row r="62" spans="1:11" s="42" customFormat="1" ht="12.75" customHeight="1">
      <c r="A62" s="127"/>
      <c r="B62" s="128">
        <v>617</v>
      </c>
      <c r="C62" s="129" t="s">
        <v>27</v>
      </c>
      <c r="D62" s="649"/>
      <c r="E62" s="649"/>
      <c r="F62" s="649"/>
      <c r="G62" s="379">
        <f t="shared" si="6"/>
        <v>0</v>
      </c>
      <c r="H62" s="649"/>
      <c r="I62" s="379">
        <f t="shared" si="7"/>
        <v>0</v>
      </c>
      <c r="J62" s="388">
        <f t="shared" si="8"/>
        <v>0</v>
      </c>
      <c r="K62" s="250"/>
    </row>
    <row r="63" spans="1:11" s="42" customFormat="1" ht="12.75" customHeight="1">
      <c r="A63" s="127"/>
      <c r="B63" s="171">
        <v>618</v>
      </c>
      <c r="C63" s="129" t="s">
        <v>28</v>
      </c>
      <c r="D63" s="649"/>
      <c r="E63" s="649"/>
      <c r="F63" s="649"/>
      <c r="G63" s="379">
        <f t="shared" si="6"/>
        <v>0</v>
      </c>
      <c r="H63" s="649"/>
      <c r="I63" s="379">
        <f t="shared" si="7"/>
        <v>0</v>
      </c>
      <c r="J63" s="388">
        <f t="shared" si="8"/>
        <v>0</v>
      </c>
      <c r="K63" s="250"/>
    </row>
    <row r="64" spans="1:11" s="50" customFormat="1" ht="12.75" customHeight="1">
      <c r="A64" s="140"/>
      <c r="B64" s="141">
        <v>623</v>
      </c>
      <c r="C64" s="142" t="s">
        <v>29</v>
      </c>
      <c r="D64" s="649"/>
      <c r="E64" s="649"/>
      <c r="F64" s="649"/>
      <c r="G64" s="379">
        <f t="shared" si="6"/>
        <v>0</v>
      </c>
      <c r="H64" s="649"/>
      <c r="I64" s="379">
        <f t="shared" si="7"/>
        <v>0</v>
      </c>
      <c r="J64" s="388">
        <f t="shared" si="8"/>
        <v>0</v>
      </c>
      <c r="K64" s="252"/>
    </row>
    <row r="65" spans="1:11" s="50" customFormat="1" ht="12.75" customHeight="1">
      <c r="A65" s="140"/>
      <c r="B65" s="141">
        <v>627</v>
      </c>
      <c r="C65" s="142" t="s">
        <v>30</v>
      </c>
      <c r="D65" s="649"/>
      <c r="E65" s="649"/>
      <c r="F65" s="649"/>
      <c r="G65" s="379">
        <f t="shared" si="6"/>
        <v>0</v>
      </c>
      <c r="H65" s="649"/>
      <c r="I65" s="379">
        <f t="shared" si="7"/>
        <v>0</v>
      </c>
      <c r="J65" s="388">
        <f t="shared" si="8"/>
        <v>0</v>
      </c>
      <c r="K65" s="252"/>
    </row>
    <row r="66" spans="1:11" s="42" customFormat="1" ht="12.75" customHeight="1">
      <c r="A66" s="127"/>
      <c r="B66" s="172">
        <v>635</v>
      </c>
      <c r="C66" s="173" t="s">
        <v>31</v>
      </c>
      <c r="D66" s="649"/>
      <c r="E66" s="649"/>
      <c r="F66" s="649"/>
      <c r="G66" s="379">
        <f t="shared" si="6"/>
        <v>0</v>
      </c>
      <c r="H66" s="649"/>
      <c r="I66" s="379">
        <f t="shared" si="7"/>
        <v>0</v>
      </c>
      <c r="J66" s="388">
        <f t="shared" si="8"/>
        <v>0</v>
      </c>
      <c r="K66" s="250"/>
    </row>
    <row r="67" spans="1:11" s="42" customFormat="1" ht="12.75" customHeight="1">
      <c r="A67" s="127"/>
      <c r="B67" s="174">
        <v>637</v>
      </c>
      <c r="C67" s="173" t="s">
        <v>32</v>
      </c>
      <c r="D67" s="649"/>
      <c r="E67" s="649"/>
      <c r="F67" s="649"/>
      <c r="G67" s="379">
        <f t="shared" si="6"/>
        <v>0</v>
      </c>
      <c r="H67" s="649"/>
      <c r="I67" s="379">
        <f t="shared" si="7"/>
        <v>0</v>
      </c>
      <c r="J67" s="388">
        <f t="shared" si="8"/>
        <v>0</v>
      </c>
      <c r="K67" s="250"/>
    </row>
    <row r="68" spans="1:11" s="42" customFormat="1" ht="5.25" customHeight="1">
      <c r="A68" s="127"/>
      <c r="B68" s="174"/>
      <c r="C68" s="175"/>
      <c r="D68" s="131"/>
      <c r="E68" s="131"/>
      <c r="F68" s="131"/>
      <c r="G68" s="131"/>
      <c r="H68" s="131"/>
      <c r="I68" s="131"/>
      <c r="J68" s="132"/>
      <c r="K68" s="257"/>
    </row>
    <row r="69" spans="1:11" s="42" customFormat="1" ht="12.75">
      <c r="A69" s="127"/>
      <c r="B69" s="176" t="s">
        <v>33</v>
      </c>
      <c r="C69" s="175"/>
      <c r="D69" s="152"/>
      <c r="E69" s="152"/>
      <c r="F69" s="152"/>
      <c r="G69" s="152"/>
      <c r="H69" s="152"/>
      <c r="I69" s="152"/>
      <c r="J69" s="153"/>
      <c r="K69" s="257"/>
    </row>
    <row r="70" spans="1:11" s="42" customFormat="1" ht="12" customHeight="1">
      <c r="A70" s="127"/>
      <c r="B70" s="177">
        <v>651</v>
      </c>
      <c r="C70" s="142" t="s">
        <v>34</v>
      </c>
      <c r="D70" s="649"/>
      <c r="E70" s="649"/>
      <c r="F70" s="649"/>
      <c r="G70" s="379">
        <f aca="true" t="shared" si="9" ref="G70:G75">E70+F70</f>
        <v>0</v>
      </c>
      <c r="H70" s="649"/>
      <c r="I70" s="379">
        <f aca="true" t="shared" si="10" ref="I70:I75">H70-G70</f>
        <v>0</v>
      </c>
      <c r="J70" s="388">
        <f aca="true" t="shared" si="11" ref="J70:J75">IF(G70=0,0,I70/G70)</f>
        <v>0</v>
      </c>
      <c r="K70" s="250"/>
    </row>
    <row r="71" spans="1:11" s="42" customFormat="1" ht="12" customHeight="1">
      <c r="A71" s="127"/>
      <c r="B71" s="177">
        <v>653</v>
      </c>
      <c r="C71" s="142" t="s">
        <v>200</v>
      </c>
      <c r="D71" s="649"/>
      <c r="E71" s="649"/>
      <c r="F71" s="649"/>
      <c r="G71" s="379">
        <f>E71+F71</f>
        <v>0</v>
      </c>
      <c r="H71" s="649"/>
      <c r="I71" s="379">
        <f>H71-G71</f>
        <v>0</v>
      </c>
      <c r="J71" s="388">
        <f>IF(G71=0,0,I71/G71)</f>
        <v>0</v>
      </c>
      <c r="K71" s="250"/>
    </row>
    <row r="72" spans="1:11" s="42" customFormat="1" ht="12">
      <c r="A72" s="127"/>
      <c r="B72" s="178">
        <v>654</v>
      </c>
      <c r="C72" s="142" t="s">
        <v>35</v>
      </c>
      <c r="D72" s="649"/>
      <c r="E72" s="649"/>
      <c r="F72" s="649"/>
      <c r="G72" s="379">
        <f t="shared" si="9"/>
        <v>0</v>
      </c>
      <c r="H72" s="649"/>
      <c r="I72" s="379">
        <f t="shared" si="10"/>
        <v>0</v>
      </c>
      <c r="J72" s="388">
        <f t="shared" si="11"/>
        <v>0</v>
      </c>
      <c r="K72" s="250"/>
    </row>
    <row r="73" spans="1:11" s="42" customFormat="1" ht="11.25" customHeight="1">
      <c r="A73" s="127"/>
      <c r="B73" s="178">
        <v>655</v>
      </c>
      <c r="C73" s="142" t="s">
        <v>36</v>
      </c>
      <c r="D73" s="649"/>
      <c r="E73" s="649"/>
      <c r="F73" s="649"/>
      <c r="G73" s="379">
        <f t="shared" si="9"/>
        <v>0</v>
      </c>
      <c r="H73" s="649"/>
      <c r="I73" s="379">
        <f t="shared" si="10"/>
        <v>0</v>
      </c>
      <c r="J73" s="388">
        <f t="shared" si="11"/>
        <v>0</v>
      </c>
      <c r="K73" s="250"/>
    </row>
    <row r="74" spans="1:11" s="42" customFormat="1" ht="12">
      <c r="A74" s="127"/>
      <c r="B74" s="178">
        <v>657</v>
      </c>
      <c r="C74" s="142" t="s">
        <v>37</v>
      </c>
      <c r="D74" s="649"/>
      <c r="E74" s="649"/>
      <c r="F74" s="649"/>
      <c r="G74" s="379">
        <f t="shared" si="9"/>
        <v>0</v>
      </c>
      <c r="H74" s="649"/>
      <c r="I74" s="379">
        <f t="shared" si="10"/>
        <v>0</v>
      </c>
      <c r="J74" s="388">
        <f t="shared" si="11"/>
        <v>0</v>
      </c>
      <c r="K74" s="250"/>
    </row>
    <row r="75" spans="1:11" s="42" customFormat="1" ht="12">
      <c r="A75" s="127"/>
      <c r="B75" s="178">
        <v>658</v>
      </c>
      <c r="C75" s="142" t="s">
        <v>38</v>
      </c>
      <c r="D75" s="649"/>
      <c r="E75" s="649"/>
      <c r="F75" s="649"/>
      <c r="G75" s="379">
        <f t="shared" si="9"/>
        <v>0</v>
      </c>
      <c r="H75" s="649"/>
      <c r="I75" s="379">
        <f t="shared" si="10"/>
        <v>0</v>
      </c>
      <c r="J75" s="388">
        <f t="shared" si="11"/>
        <v>0</v>
      </c>
      <c r="K75" s="250"/>
    </row>
    <row r="76" spans="1:11" s="42" customFormat="1" ht="5.25" customHeight="1">
      <c r="A76" s="127"/>
      <c r="B76" s="178"/>
      <c r="C76" s="136"/>
      <c r="D76" s="131"/>
      <c r="E76" s="131"/>
      <c r="F76" s="131"/>
      <c r="G76" s="131"/>
      <c r="H76" s="131"/>
      <c r="I76" s="131"/>
      <c r="J76" s="132"/>
      <c r="K76" s="250"/>
    </row>
    <row r="77" spans="1:11" s="56" customFormat="1" ht="12.75">
      <c r="A77" s="179"/>
      <c r="B77" s="180" t="s">
        <v>39</v>
      </c>
      <c r="C77" s="181"/>
      <c r="D77" s="138"/>
      <c r="E77" s="138"/>
      <c r="F77" s="138"/>
      <c r="G77" s="138"/>
      <c r="H77" s="138"/>
      <c r="I77" s="138"/>
      <c r="J77" s="139"/>
      <c r="K77" s="258"/>
    </row>
    <row r="78" spans="1:11" s="57" customFormat="1" ht="12">
      <c r="A78" s="182"/>
      <c r="B78" s="183">
        <v>66</v>
      </c>
      <c r="C78" s="184" t="s">
        <v>40</v>
      </c>
      <c r="D78" s="649"/>
      <c r="E78" s="649"/>
      <c r="F78" s="649"/>
      <c r="G78" s="379">
        <f>E78+F78</f>
        <v>0</v>
      </c>
      <c r="H78" s="649"/>
      <c r="I78" s="379">
        <f>H78-G78</f>
        <v>0</v>
      </c>
      <c r="J78" s="388">
        <f>IF(G78=0,0,I78/G78)</f>
        <v>0</v>
      </c>
      <c r="K78" s="258"/>
    </row>
    <row r="79" spans="1:11" s="57" customFormat="1" ht="5.25" customHeight="1">
      <c r="A79" s="182"/>
      <c r="B79" s="185"/>
      <c r="C79" s="179"/>
      <c r="D79" s="131"/>
      <c r="E79" s="131"/>
      <c r="F79" s="131"/>
      <c r="G79" s="131"/>
      <c r="H79" s="131"/>
      <c r="I79" s="131"/>
      <c r="J79" s="132"/>
      <c r="K79" s="258"/>
    </row>
    <row r="80" spans="1:11" s="56" customFormat="1" ht="12.75">
      <c r="A80" s="179"/>
      <c r="B80" s="180" t="s">
        <v>41</v>
      </c>
      <c r="C80" s="181"/>
      <c r="D80" s="131"/>
      <c r="E80" s="131"/>
      <c r="F80" s="131"/>
      <c r="G80" s="131"/>
      <c r="H80" s="131"/>
      <c r="I80" s="131"/>
      <c r="J80" s="132"/>
      <c r="K80" s="258"/>
    </row>
    <row r="81" spans="1:11" s="57" customFormat="1" ht="12">
      <c r="A81" s="182"/>
      <c r="B81" s="183">
        <v>671</v>
      </c>
      <c r="C81" s="184" t="s">
        <v>42</v>
      </c>
      <c r="D81" s="649"/>
      <c r="E81" s="649"/>
      <c r="F81" s="649"/>
      <c r="G81" s="379">
        <f>E81+F81</f>
        <v>0</v>
      </c>
      <c r="H81" s="649"/>
      <c r="I81" s="379">
        <f>H81-G81</f>
        <v>0</v>
      </c>
      <c r="J81" s="388">
        <f>IF(G81=0,0,I81/G81)</f>
        <v>0</v>
      </c>
      <c r="K81" s="258"/>
    </row>
    <row r="82" spans="1:11" s="57" customFormat="1" ht="12">
      <c r="A82" s="182"/>
      <c r="B82" s="183">
        <v>675</v>
      </c>
      <c r="C82" s="184" t="s">
        <v>43</v>
      </c>
      <c r="D82" s="649"/>
      <c r="E82" s="649"/>
      <c r="F82" s="649"/>
      <c r="G82" s="379">
        <f>E82+F82</f>
        <v>0</v>
      </c>
      <c r="H82" s="649"/>
      <c r="I82" s="379">
        <f>H82-G82</f>
        <v>0</v>
      </c>
      <c r="J82" s="388">
        <f>IF(G82=0,0,I82/G82)</f>
        <v>0</v>
      </c>
      <c r="K82" s="258"/>
    </row>
    <row r="83" spans="1:11" s="57" customFormat="1" ht="12">
      <c r="A83" s="182"/>
      <c r="B83" s="183">
        <v>678</v>
      </c>
      <c r="C83" s="184" t="s">
        <v>44</v>
      </c>
      <c r="D83" s="649"/>
      <c r="E83" s="649"/>
      <c r="F83" s="649"/>
      <c r="G83" s="379">
        <f>E83+F83</f>
        <v>0</v>
      </c>
      <c r="H83" s="649"/>
      <c r="I83" s="379">
        <f>H83-G83</f>
        <v>0</v>
      </c>
      <c r="J83" s="388">
        <f>IF(G83=0,0,I83/G83)</f>
        <v>0</v>
      </c>
      <c r="K83" s="258"/>
    </row>
    <row r="84" spans="1:11" s="57" customFormat="1" ht="5.25" customHeight="1">
      <c r="A84" s="182"/>
      <c r="B84" s="185"/>
      <c r="C84" s="186"/>
      <c r="D84" s="131"/>
      <c r="E84" s="131"/>
      <c r="F84" s="131"/>
      <c r="G84" s="131"/>
      <c r="H84" s="131"/>
      <c r="I84" s="131"/>
      <c r="J84" s="132"/>
      <c r="K84" s="258"/>
    </row>
    <row r="85" spans="1:11" s="58" customFormat="1" ht="12.75">
      <c r="A85" s="187"/>
      <c r="B85" s="188" t="s">
        <v>45</v>
      </c>
      <c r="C85" s="189"/>
      <c r="D85" s="190"/>
      <c r="E85" s="190"/>
      <c r="F85" s="190"/>
      <c r="G85" s="190"/>
      <c r="H85" s="190"/>
      <c r="I85" s="190"/>
      <c r="J85" s="191"/>
      <c r="K85" s="259"/>
    </row>
    <row r="86" spans="1:11" s="57" customFormat="1" ht="12">
      <c r="A86" s="182"/>
      <c r="B86" s="183">
        <v>6811</v>
      </c>
      <c r="C86" s="184" t="s">
        <v>46</v>
      </c>
      <c r="D86" s="651"/>
      <c r="E86" s="651"/>
      <c r="F86" s="651"/>
      <c r="G86" s="383">
        <f aca="true" t="shared" si="12" ref="G86:G93">E86+F86</f>
        <v>0</v>
      </c>
      <c r="H86" s="651"/>
      <c r="I86" s="383">
        <f aca="true" t="shared" si="13" ref="I86:I93">H86-G86</f>
        <v>0</v>
      </c>
      <c r="J86" s="391">
        <f aca="true" t="shared" si="14" ref="J86:J93">IF(G86=0,0,I86/G86)</f>
        <v>0</v>
      </c>
      <c r="K86" s="258"/>
    </row>
    <row r="87" spans="1:11" s="57" customFormat="1" ht="12.75" customHeight="1">
      <c r="A87" s="182"/>
      <c r="B87" s="183">
        <v>6812</v>
      </c>
      <c r="C87" s="184" t="s">
        <v>47</v>
      </c>
      <c r="D87" s="651"/>
      <c r="E87" s="651"/>
      <c r="F87" s="651"/>
      <c r="G87" s="383">
        <f t="shared" si="12"/>
        <v>0</v>
      </c>
      <c r="H87" s="651"/>
      <c r="I87" s="383">
        <f t="shared" si="13"/>
        <v>0</v>
      </c>
      <c r="J87" s="391">
        <f t="shared" si="14"/>
        <v>0</v>
      </c>
      <c r="K87" s="258"/>
    </row>
    <row r="88" spans="1:11" s="57" customFormat="1" ht="12.75" customHeight="1">
      <c r="A88" s="182"/>
      <c r="B88" s="183">
        <v>6815</v>
      </c>
      <c r="C88" s="184" t="s">
        <v>203</v>
      </c>
      <c r="D88" s="651"/>
      <c r="E88" s="651"/>
      <c r="F88" s="651"/>
      <c r="G88" s="383">
        <f t="shared" si="12"/>
        <v>0</v>
      </c>
      <c r="H88" s="651"/>
      <c r="I88" s="383">
        <f t="shared" si="13"/>
        <v>0</v>
      </c>
      <c r="J88" s="391">
        <f t="shared" si="14"/>
        <v>0</v>
      </c>
      <c r="K88" s="258"/>
    </row>
    <row r="89" spans="1:11" s="56" customFormat="1" ht="12.75" customHeight="1">
      <c r="A89" s="179"/>
      <c r="B89" s="192">
        <v>6816</v>
      </c>
      <c r="C89" s="184" t="s">
        <v>48</v>
      </c>
      <c r="D89" s="651"/>
      <c r="E89" s="651"/>
      <c r="F89" s="651"/>
      <c r="G89" s="383">
        <f t="shared" si="12"/>
        <v>0</v>
      </c>
      <c r="H89" s="651"/>
      <c r="I89" s="383">
        <f t="shared" si="13"/>
        <v>0</v>
      </c>
      <c r="J89" s="391">
        <f t="shared" si="14"/>
        <v>0</v>
      </c>
      <c r="K89" s="258"/>
    </row>
    <row r="90" spans="1:11" s="56" customFormat="1" ht="12.75" customHeight="1">
      <c r="A90" s="179"/>
      <c r="B90" s="192">
        <v>6817</v>
      </c>
      <c r="C90" s="184" t="s">
        <v>49</v>
      </c>
      <c r="D90" s="651"/>
      <c r="E90" s="651"/>
      <c r="F90" s="651"/>
      <c r="G90" s="383">
        <f t="shared" si="12"/>
        <v>0</v>
      </c>
      <c r="H90" s="651"/>
      <c r="I90" s="383">
        <f t="shared" si="13"/>
        <v>0</v>
      </c>
      <c r="J90" s="391">
        <f t="shared" si="14"/>
        <v>0</v>
      </c>
      <c r="K90" s="258"/>
    </row>
    <row r="91" spans="1:11" s="57" customFormat="1" ht="12.75" customHeight="1">
      <c r="A91" s="182"/>
      <c r="B91" s="183">
        <v>686</v>
      </c>
      <c r="C91" s="184" t="s">
        <v>50</v>
      </c>
      <c r="D91" s="651"/>
      <c r="E91" s="651"/>
      <c r="F91" s="651"/>
      <c r="G91" s="383">
        <f t="shared" si="12"/>
        <v>0</v>
      </c>
      <c r="H91" s="651"/>
      <c r="I91" s="383">
        <f t="shared" si="13"/>
        <v>0</v>
      </c>
      <c r="J91" s="391">
        <f t="shared" si="14"/>
        <v>0</v>
      </c>
      <c r="K91" s="258"/>
    </row>
    <row r="92" spans="1:11" s="57" customFormat="1" ht="25.5" customHeight="1">
      <c r="A92" s="182"/>
      <c r="B92" s="183">
        <v>687</v>
      </c>
      <c r="C92" s="184" t="s">
        <v>51</v>
      </c>
      <c r="D92" s="651"/>
      <c r="E92" s="651"/>
      <c r="F92" s="651"/>
      <c r="G92" s="383">
        <f t="shared" si="12"/>
        <v>0</v>
      </c>
      <c r="H92" s="651"/>
      <c r="I92" s="383">
        <f t="shared" si="13"/>
        <v>0</v>
      </c>
      <c r="J92" s="391">
        <f t="shared" si="14"/>
        <v>0</v>
      </c>
      <c r="K92" s="258"/>
    </row>
    <row r="93" spans="1:11" s="57" customFormat="1" ht="12.75" customHeight="1">
      <c r="A93" s="182"/>
      <c r="B93" s="183">
        <v>689</v>
      </c>
      <c r="C93" s="193" t="s">
        <v>195</v>
      </c>
      <c r="D93" s="651"/>
      <c r="E93" s="651"/>
      <c r="F93" s="651"/>
      <c r="G93" s="383">
        <f t="shared" si="12"/>
        <v>0</v>
      </c>
      <c r="H93" s="651"/>
      <c r="I93" s="383">
        <f t="shared" si="13"/>
        <v>0</v>
      </c>
      <c r="J93" s="391">
        <f t="shared" si="14"/>
        <v>0</v>
      </c>
      <c r="K93" s="258"/>
    </row>
    <row r="94" spans="1:11" s="57" customFormat="1" ht="13.5" customHeight="1" thickBot="1">
      <c r="A94" s="182"/>
      <c r="B94" s="185"/>
      <c r="C94" s="186"/>
      <c r="D94" s="131"/>
      <c r="E94" s="131"/>
      <c r="F94" s="131"/>
      <c r="G94" s="131"/>
      <c r="H94" s="131"/>
      <c r="I94" s="131"/>
      <c r="J94" s="132"/>
      <c r="K94" s="258"/>
    </row>
    <row r="95" spans="1:11" s="57" customFormat="1" ht="14.25" customHeight="1" thickBot="1" thickTop="1">
      <c r="A95" s="182"/>
      <c r="B95" s="194"/>
      <c r="C95" s="195" t="s">
        <v>52</v>
      </c>
      <c r="D95" s="381">
        <f>SUM(D57:D67)+SUM(D70:D75)+D78+SUM(D81:D83)+SUM(D86:D93)</f>
        <v>0</v>
      </c>
      <c r="E95" s="381">
        <f>SUM(E57:E67)+SUM(E70:E75)+E78+SUM(E81:E83)+SUM(E86:E93)</f>
        <v>0</v>
      </c>
      <c r="F95" s="381">
        <f>SUM(F57:F67)+SUM(F70:F75)+F78+SUM(F81:F83)+SUM(F86:F93)</f>
        <v>0</v>
      </c>
      <c r="G95" s="381">
        <f>E95+F95</f>
        <v>0</v>
      </c>
      <c r="H95" s="381">
        <f>SUM(H57:H67)+SUM(H70:H75)+H78+SUM(H81:H83)+SUM(H86:H93)</f>
        <v>0</v>
      </c>
      <c r="I95" s="381">
        <f>H95-G95</f>
        <v>0</v>
      </c>
      <c r="J95" s="389">
        <f>IF(G95=0,0,I95/G95)</f>
        <v>0</v>
      </c>
      <c r="K95" s="258"/>
    </row>
    <row r="96" spans="1:11" s="59" customFormat="1" ht="5.25" customHeight="1" thickTop="1">
      <c r="A96" s="196"/>
      <c r="B96" s="197"/>
      <c r="C96" s="196"/>
      <c r="D96" s="198"/>
      <c r="E96" s="198"/>
      <c r="F96" s="198"/>
      <c r="G96" s="198"/>
      <c r="H96" s="198"/>
      <c r="I96" s="198"/>
      <c r="J96" s="199"/>
      <c r="K96" s="259"/>
    </row>
    <row r="97" spans="1:11" s="60" customFormat="1" ht="5.25" customHeight="1" thickBot="1">
      <c r="A97" s="200"/>
      <c r="B97" s="201"/>
      <c r="C97" s="200"/>
      <c r="D97" s="202"/>
      <c r="E97" s="203"/>
      <c r="F97" s="203"/>
      <c r="G97" s="203"/>
      <c r="H97" s="203"/>
      <c r="I97" s="203"/>
      <c r="J97" s="204"/>
      <c r="K97" s="260"/>
    </row>
    <row r="98" spans="1:11" s="57" customFormat="1" ht="14.25" customHeight="1" thickBot="1" thickTop="1">
      <c r="A98" s="182"/>
      <c r="B98" s="185"/>
      <c r="C98" s="373" t="s">
        <v>102</v>
      </c>
      <c r="D98" s="381">
        <f>D32+D50+D95</f>
        <v>0</v>
      </c>
      <c r="E98" s="381">
        <f>E32+E50+E95</f>
        <v>0</v>
      </c>
      <c r="F98" s="381">
        <f>F32+F50+F95</f>
        <v>0</v>
      </c>
      <c r="G98" s="381">
        <f>E98+F98</f>
        <v>0</v>
      </c>
      <c r="H98" s="381">
        <f>H32+H50+H95</f>
        <v>0</v>
      </c>
      <c r="I98" s="381">
        <f>H98-G98</f>
        <v>0</v>
      </c>
      <c r="J98" s="392">
        <f>IF(G98=0,0,I98/G98)</f>
        <v>0</v>
      </c>
      <c r="K98" s="258"/>
    </row>
    <row r="99" spans="1:11" ht="5.25" customHeight="1" thickBot="1" thickTop="1">
      <c r="A99" s="169"/>
      <c r="B99" s="205"/>
      <c r="C99" s="170"/>
      <c r="D99" s="206"/>
      <c r="E99" s="206"/>
      <c r="F99" s="206"/>
      <c r="G99" s="206"/>
      <c r="H99" s="206"/>
      <c r="I99" s="206"/>
      <c r="J99" s="207"/>
      <c r="K99" s="261"/>
    </row>
    <row r="100" spans="1:11" ht="14.25" customHeight="1" thickBot="1" thickTop="1">
      <c r="A100" s="169"/>
      <c r="B100" s="205"/>
      <c r="C100" s="374" t="s">
        <v>138</v>
      </c>
      <c r="D100" s="380">
        <f>IF(D98-D170&gt;0,0,D170-D98)</f>
        <v>0</v>
      </c>
      <c r="E100" s="381">
        <f>IF(E98-E170&gt;0,0,E170-E98)</f>
        <v>0</v>
      </c>
      <c r="F100" s="381">
        <f>IF(F98-F170&gt;0,0,F170-F98)</f>
        <v>0</v>
      </c>
      <c r="G100" s="381">
        <f>IF((G98-G170)&gt;0,0,G170-G98)</f>
        <v>0</v>
      </c>
      <c r="H100" s="381">
        <f>IF(H98-H170&gt;0,0,H170-H98)</f>
        <v>0</v>
      </c>
      <c r="I100" s="381">
        <f>H100-G100</f>
        <v>0</v>
      </c>
      <c r="J100" s="392">
        <f>IF(G100=0,0,I100/G100)</f>
        <v>0</v>
      </c>
      <c r="K100" s="261"/>
    </row>
    <row r="101" spans="1:11" ht="5.25" customHeight="1" thickBot="1" thickTop="1">
      <c r="A101" s="169"/>
      <c r="B101" s="205"/>
      <c r="C101" s="170"/>
      <c r="D101" s="206"/>
      <c r="E101" s="206"/>
      <c r="F101" s="206"/>
      <c r="G101" s="206"/>
      <c r="H101" s="206"/>
      <c r="I101" s="206"/>
      <c r="J101" s="207"/>
      <c r="K101" s="261"/>
    </row>
    <row r="102" spans="1:11" ht="25.5" customHeight="1" thickBot="1" thickTop="1">
      <c r="A102" s="169"/>
      <c r="B102" s="205"/>
      <c r="C102" s="374" t="s">
        <v>137</v>
      </c>
      <c r="D102" s="380">
        <f>D98+D100</f>
        <v>0</v>
      </c>
      <c r="E102" s="381">
        <f>E98+E100</f>
        <v>0</v>
      </c>
      <c r="F102" s="381">
        <f>F98+F100</f>
        <v>0</v>
      </c>
      <c r="G102" s="381">
        <f>G98+G100</f>
        <v>0</v>
      </c>
      <c r="H102" s="381">
        <f>H98+H100</f>
        <v>0</v>
      </c>
      <c r="I102" s="381">
        <f>H102-G102</f>
        <v>0</v>
      </c>
      <c r="J102" s="392">
        <f>IF(G102=0,0,I102/G102)</f>
        <v>0</v>
      </c>
      <c r="K102" s="261"/>
    </row>
    <row r="103" spans="1:11" ht="11.25" customHeight="1" thickTop="1">
      <c r="A103" s="169"/>
      <c r="B103" s="208"/>
      <c r="C103" s="209"/>
      <c r="D103" s="206"/>
      <c r="E103" s="206"/>
      <c r="F103" s="206"/>
      <c r="G103" s="206"/>
      <c r="H103" s="206"/>
      <c r="I103" s="206"/>
      <c r="J103" s="207"/>
      <c r="K103" s="247"/>
    </row>
    <row r="104" spans="1:11" ht="12.75" customHeight="1" thickBot="1">
      <c r="A104" s="169"/>
      <c r="B104" s="709" t="s">
        <v>172</v>
      </c>
      <c r="C104" s="709"/>
      <c r="D104" s="709"/>
      <c r="E104" s="709"/>
      <c r="F104" s="709"/>
      <c r="G104" s="709"/>
      <c r="H104" s="709"/>
      <c r="I104" s="709"/>
      <c r="J104" s="709"/>
      <c r="K104" s="247"/>
    </row>
    <row r="105" spans="1:11" ht="12.75" customHeight="1">
      <c r="A105" s="169"/>
      <c r="B105" s="210"/>
      <c r="C105" s="170"/>
      <c r="D105" s="698" t="s">
        <v>248</v>
      </c>
      <c r="E105" s="701" t="s">
        <v>134</v>
      </c>
      <c r="F105" s="701"/>
      <c r="G105" s="701"/>
      <c r="H105" s="710" t="s">
        <v>135</v>
      </c>
      <c r="I105" s="710"/>
      <c r="J105" s="711"/>
      <c r="K105" s="247"/>
    </row>
    <row r="106" spans="1:11" ht="12.75">
      <c r="A106" s="169"/>
      <c r="B106" s="211"/>
      <c r="C106" s="212"/>
      <c r="D106" s="699"/>
      <c r="E106" s="694" t="s">
        <v>122</v>
      </c>
      <c r="F106" s="694" t="s">
        <v>123</v>
      </c>
      <c r="G106" s="694" t="s">
        <v>124</v>
      </c>
      <c r="H106" s="694" t="s">
        <v>125</v>
      </c>
      <c r="I106" s="694" t="s">
        <v>126</v>
      </c>
      <c r="J106" s="692" t="s">
        <v>127</v>
      </c>
      <c r="K106" s="247"/>
    </row>
    <row r="107" spans="1:11" ht="37.5" customHeight="1" thickBot="1">
      <c r="A107" s="169"/>
      <c r="B107" s="211"/>
      <c r="C107" s="213" t="s">
        <v>223</v>
      </c>
      <c r="D107" s="700"/>
      <c r="E107" s="695"/>
      <c r="F107" s="695"/>
      <c r="G107" s="695"/>
      <c r="H107" s="695"/>
      <c r="I107" s="695"/>
      <c r="J107" s="693"/>
      <c r="K107" s="247"/>
    </row>
    <row r="108" spans="1:11" ht="12.75">
      <c r="A108" s="169"/>
      <c r="B108" s="211"/>
      <c r="C108" s="212"/>
      <c r="D108" s="123"/>
      <c r="E108" s="124" t="s">
        <v>128</v>
      </c>
      <c r="F108" s="123" t="s">
        <v>129</v>
      </c>
      <c r="G108" s="125" t="s">
        <v>130</v>
      </c>
      <c r="H108" s="125" t="s">
        <v>131</v>
      </c>
      <c r="I108" s="125" t="s">
        <v>132</v>
      </c>
      <c r="J108" s="126" t="s">
        <v>133</v>
      </c>
      <c r="K108" s="247"/>
    </row>
    <row r="109" spans="1:11" ht="12">
      <c r="A109" s="169"/>
      <c r="B109" s="214">
        <v>731</v>
      </c>
      <c r="C109" s="215" t="s">
        <v>53</v>
      </c>
      <c r="D109" s="649"/>
      <c r="E109" s="649"/>
      <c r="F109" s="649"/>
      <c r="G109" s="379">
        <f aca="true" t="shared" si="15" ref="G109:G118">E109+F109</f>
        <v>0</v>
      </c>
      <c r="H109" s="649"/>
      <c r="I109" s="379">
        <f aca="true" t="shared" si="16" ref="I109:I118">H109-G109</f>
        <v>0</v>
      </c>
      <c r="J109" s="388">
        <f aca="true" t="shared" si="17" ref="J109:J118">IF(G109=0,0,I109/G109)</f>
        <v>0</v>
      </c>
      <c r="K109" s="261"/>
    </row>
    <row r="110" spans="1:11" ht="12">
      <c r="A110" s="169"/>
      <c r="B110" s="214">
        <v>732</v>
      </c>
      <c r="C110" s="215" t="s">
        <v>54</v>
      </c>
      <c r="D110" s="649"/>
      <c r="E110" s="649"/>
      <c r="F110" s="649"/>
      <c r="G110" s="379">
        <f t="shared" si="15"/>
        <v>0</v>
      </c>
      <c r="H110" s="649"/>
      <c r="I110" s="379">
        <f t="shared" si="16"/>
        <v>0</v>
      </c>
      <c r="J110" s="388">
        <f t="shared" si="17"/>
        <v>0</v>
      </c>
      <c r="K110" s="261"/>
    </row>
    <row r="111" spans="1:11" ht="12">
      <c r="A111" s="169"/>
      <c r="B111" s="214">
        <v>733</v>
      </c>
      <c r="C111" s="215" t="s">
        <v>55</v>
      </c>
      <c r="D111" s="649"/>
      <c r="E111" s="649"/>
      <c r="F111" s="649"/>
      <c r="G111" s="379">
        <f t="shared" si="15"/>
        <v>0</v>
      </c>
      <c r="H111" s="649"/>
      <c r="I111" s="379">
        <f t="shared" si="16"/>
        <v>0</v>
      </c>
      <c r="J111" s="388">
        <f t="shared" si="17"/>
        <v>0</v>
      </c>
      <c r="K111" s="261"/>
    </row>
    <row r="112" spans="1:11" ht="12">
      <c r="A112" s="169"/>
      <c r="B112" s="216">
        <v>734</v>
      </c>
      <c r="C112" s="215" t="s">
        <v>56</v>
      </c>
      <c r="D112" s="649"/>
      <c r="E112" s="649"/>
      <c r="F112" s="649"/>
      <c r="G112" s="379">
        <f t="shared" si="15"/>
        <v>0</v>
      </c>
      <c r="H112" s="649"/>
      <c r="I112" s="379">
        <f t="shared" si="16"/>
        <v>0</v>
      </c>
      <c r="J112" s="388">
        <f t="shared" si="17"/>
        <v>0</v>
      </c>
      <c r="K112" s="261"/>
    </row>
    <row r="113" spans="1:11" ht="12">
      <c r="A113" s="169"/>
      <c r="B113" s="216">
        <v>735</v>
      </c>
      <c r="C113" s="215" t="s">
        <v>57</v>
      </c>
      <c r="D113" s="379">
        <f>SUM(D114:D117)</f>
        <v>0</v>
      </c>
      <c r="E113" s="379">
        <f>SUM(E114:E117)</f>
        <v>0</v>
      </c>
      <c r="F113" s="379">
        <f>SUM(F114:F117)</f>
        <v>0</v>
      </c>
      <c r="G113" s="379">
        <f>E113+F113</f>
        <v>0</v>
      </c>
      <c r="H113" s="379">
        <f>SUM(H114:H117)</f>
        <v>0</v>
      </c>
      <c r="I113" s="379">
        <f>H113-G113</f>
        <v>0</v>
      </c>
      <c r="J113" s="388">
        <f t="shared" si="17"/>
        <v>0</v>
      </c>
      <c r="K113" s="261"/>
    </row>
    <row r="114" spans="1:11" ht="12.75">
      <c r="A114" s="169"/>
      <c r="B114" s="216">
        <v>7351</v>
      </c>
      <c r="C114" s="217" t="s">
        <v>177</v>
      </c>
      <c r="D114" s="650"/>
      <c r="E114" s="650"/>
      <c r="F114" s="650"/>
      <c r="G114" s="384">
        <f t="shared" si="15"/>
        <v>0</v>
      </c>
      <c r="H114" s="650"/>
      <c r="I114" s="384">
        <f t="shared" si="16"/>
        <v>0</v>
      </c>
      <c r="J114" s="393">
        <f t="shared" si="17"/>
        <v>0</v>
      </c>
      <c r="K114" s="261"/>
    </row>
    <row r="115" spans="1:11" ht="12.75">
      <c r="A115" s="169"/>
      <c r="B115" s="216">
        <v>7352</v>
      </c>
      <c r="C115" s="217" t="s">
        <v>178</v>
      </c>
      <c r="D115" s="650"/>
      <c r="E115" s="650"/>
      <c r="F115" s="650"/>
      <c r="G115" s="384">
        <f t="shared" si="15"/>
        <v>0</v>
      </c>
      <c r="H115" s="650"/>
      <c r="I115" s="384">
        <f t="shared" si="16"/>
        <v>0</v>
      </c>
      <c r="J115" s="393">
        <f t="shared" si="17"/>
        <v>0</v>
      </c>
      <c r="K115" s="261"/>
    </row>
    <row r="116" spans="1:11" ht="12.75">
      <c r="A116" s="169"/>
      <c r="B116" s="216">
        <v>7353</v>
      </c>
      <c r="C116" s="217" t="s">
        <v>179</v>
      </c>
      <c r="D116" s="650"/>
      <c r="E116" s="650"/>
      <c r="F116" s="650"/>
      <c r="G116" s="384">
        <f t="shared" si="15"/>
        <v>0</v>
      </c>
      <c r="H116" s="650"/>
      <c r="I116" s="384">
        <f t="shared" si="16"/>
        <v>0</v>
      </c>
      <c r="J116" s="393">
        <f t="shared" si="17"/>
        <v>0</v>
      </c>
      <c r="K116" s="261"/>
    </row>
    <row r="117" spans="1:11" ht="12.75">
      <c r="A117" s="169"/>
      <c r="B117" s="216">
        <v>7358</v>
      </c>
      <c r="C117" s="217" t="s">
        <v>208</v>
      </c>
      <c r="D117" s="650"/>
      <c r="E117" s="650"/>
      <c r="F117" s="650"/>
      <c r="G117" s="384">
        <f t="shared" si="15"/>
        <v>0</v>
      </c>
      <c r="H117" s="650"/>
      <c r="I117" s="384">
        <f t="shared" si="16"/>
        <v>0</v>
      </c>
      <c r="J117" s="393">
        <f>IF(G117=0,0,I117/G117)</f>
        <v>0</v>
      </c>
      <c r="K117" s="261"/>
    </row>
    <row r="118" spans="1:11" ht="12">
      <c r="A118" s="169"/>
      <c r="B118" s="216">
        <v>738</v>
      </c>
      <c r="C118" s="215" t="s">
        <v>58</v>
      </c>
      <c r="D118" s="649"/>
      <c r="E118" s="649"/>
      <c r="F118" s="649"/>
      <c r="G118" s="379">
        <f t="shared" si="15"/>
        <v>0</v>
      </c>
      <c r="H118" s="649"/>
      <c r="I118" s="379">
        <f t="shared" si="16"/>
        <v>0</v>
      </c>
      <c r="J118" s="388">
        <f t="shared" si="17"/>
        <v>0</v>
      </c>
      <c r="K118" s="261"/>
    </row>
    <row r="119" spans="1:11" s="62" customFormat="1" ht="13.5" thickBot="1">
      <c r="A119" s="200"/>
      <c r="B119" s="216"/>
      <c r="C119" s="218"/>
      <c r="D119" s="219"/>
      <c r="E119" s="219"/>
      <c r="F119" s="219"/>
      <c r="G119" s="219"/>
      <c r="H119" s="219"/>
      <c r="I119" s="219"/>
      <c r="J119" s="220"/>
      <c r="K119" s="261"/>
    </row>
    <row r="120" spans="1:11" ht="13.5" thickBot="1" thickTop="1">
      <c r="A120" s="169"/>
      <c r="B120" s="221"/>
      <c r="C120" s="375" t="s">
        <v>11</v>
      </c>
      <c r="D120" s="381">
        <f>SUM(D109:D113)+D118</f>
        <v>0</v>
      </c>
      <c r="E120" s="381">
        <f>SUM(E109:E113)+E118</f>
        <v>0</v>
      </c>
      <c r="F120" s="381">
        <f>SUM(F109:F113)+F118</f>
        <v>0</v>
      </c>
      <c r="G120" s="381">
        <f>E120+F120</f>
        <v>0</v>
      </c>
      <c r="H120" s="381">
        <f>SUM(H109:H113)+H118</f>
        <v>0</v>
      </c>
      <c r="I120" s="381">
        <f>H120-G120</f>
        <v>0</v>
      </c>
      <c r="J120" s="394">
        <f>IF(G120=0,0,I120/G120)</f>
        <v>0</v>
      </c>
      <c r="K120" s="261"/>
    </row>
    <row r="121" spans="1:11" ht="13.5" thickTop="1">
      <c r="A121" s="169"/>
      <c r="B121" s="221"/>
      <c r="C121" s="222"/>
      <c r="D121" s="131"/>
      <c r="E121" s="131"/>
      <c r="F121" s="131"/>
      <c r="G121" s="206"/>
      <c r="H121" s="206"/>
      <c r="I121" s="206"/>
      <c r="J121" s="207"/>
      <c r="K121" s="247"/>
    </row>
    <row r="122" spans="1:11" ht="12.75" thickBot="1">
      <c r="A122" s="169"/>
      <c r="B122" s="208"/>
      <c r="C122" s="209"/>
      <c r="D122" s="206"/>
      <c r="E122" s="206"/>
      <c r="F122" s="206"/>
      <c r="G122" s="206"/>
      <c r="H122" s="206"/>
      <c r="I122" s="206"/>
      <c r="J122" s="207"/>
      <c r="K122" s="247"/>
    </row>
    <row r="123" spans="1:11" ht="12.75" customHeight="1">
      <c r="A123" s="169"/>
      <c r="B123" s="208"/>
      <c r="C123" s="697" t="s">
        <v>224</v>
      </c>
      <c r="D123" s="698" t="s">
        <v>248</v>
      </c>
      <c r="E123" s="701" t="s">
        <v>134</v>
      </c>
      <c r="F123" s="701"/>
      <c r="G123" s="701"/>
      <c r="H123" s="710" t="s">
        <v>135</v>
      </c>
      <c r="I123" s="710"/>
      <c r="J123" s="711"/>
      <c r="K123" s="247"/>
    </row>
    <row r="124" spans="1:11" ht="12">
      <c r="A124" s="169"/>
      <c r="B124" s="208"/>
      <c r="C124" s="697"/>
      <c r="D124" s="699"/>
      <c r="E124" s="694" t="s">
        <v>122</v>
      </c>
      <c r="F124" s="694" t="s">
        <v>123</v>
      </c>
      <c r="G124" s="694" t="s">
        <v>124</v>
      </c>
      <c r="H124" s="694" t="s">
        <v>125</v>
      </c>
      <c r="I124" s="694" t="s">
        <v>126</v>
      </c>
      <c r="J124" s="692" t="s">
        <v>127</v>
      </c>
      <c r="K124" s="247"/>
    </row>
    <row r="125" spans="1:11" ht="41.25" customHeight="1" thickBot="1">
      <c r="A125" s="169"/>
      <c r="B125" s="208"/>
      <c r="C125" s="460"/>
      <c r="D125" s="700"/>
      <c r="E125" s="695"/>
      <c r="F125" s="695"/>
      <c r="G125" s="695"/>
      <c r="H125" s="695"/>
      <c r="I125" s="695"/>
      <c r="J125" s="693"/>
      <c r="K125" s="247"/>
    </row>
    <row r="126" spans="1:11" ht="12.75">
      <c r="A126" s="169"/>
      <c r="B126" s="208"/>
      <c r="C126" s="460"/>
      <c r="D126" s="123"/>
      <c r="E126" s="124" t="s">
        <v>128</v>
      </c>
      <c r="F126" s="123" t="s">
        <v>129</v>
      </c>
      <c r="G126" s="125" t="s">
        <v>130</v>
      </c>
      <c r="H126" s="125" t="s">
        <v>131</v>
      </c>
      <c r="I126" s="125" t="s">
        <v>132</v>
      </c>
      <c r="J126" s="126" t="s">
        <v>133</v>
      </c>
      <c r="K126" s="247"/>
    </row>
    <row r="127" spans="1:11" ht="12">
      <c r="A127" s="169"/>
      <c r="B127" s="223">
        <v>70</v>
      </c>
      <c r="C127" s="224" t="s">
        <v>80</v>
      </c>
      <c r="D127" s="651"/>
      <c r="E127" s="651"/>
      <c r="F127" s="651"/>
      <c r="G127" s="383">
        <f aca="true" t="shared" si="18" ref="G127:G141">E127+F127</f>
        <v>0</v>
      </c>
      <c r="H127" s="651"/>
      <c r="I127" s="383">
        <f aca="true" t="shared" si="19" ref="I127:I141">H127-G127</f>
        <v>0</v>
      </c>
      <c r="J127" s="391">
        <f aca="true" t="shared" si="20" ref="J127:J141">IF(G127=0,0,I127/G127)</f>
        <v>0</v>
      </c>
      <c r="K127" s="261"/>
    </row>
    <row r="128" spans="1:11" ht="12">
      <c r="A128" s="169"/>
      <c r="B128" s="225">
        <v>71</v>
      </c>
      <c r="C128" s="224" t="s">
        <v>59</v>
      </c>
      <c r="D128" s="651"/>
      <c r="E128" s="651"/>
      <c r="F128" s="651"/>
      <c r="G128" s="383">
        <f t="shared" si="18"/>
        <v>0</v>
      </c>
      <c r="H128" s="651"/>
      <c r="I128" s="383">
        <f t="shared" si="19"/>
        <v>0</v>
      </c>
      <c r="J128" s="391">
        <f t="shared" si="20"/>
        <v>0</v>
      </c>
      <c r="K128" s="261"/>
    </row>
    <row r="129" spans="1:11" ht="12">
      <c r="A129" s="169"/>
      <c r="B129" s="225">
        <v>72</v>
      </c>
      <c r="C129" s="224" t="s">
        <v>60</v>
      </c>
      <c r="D129" s="651"/>
      <c r="E129" s="651"/>
      <c r="F129" s="651"/>
      <c r="G129" s="383">
        <f t="shared" si="18"/>
        <v>0</v>
      </c>
      <c r="H129" s="651"/>
      <c r="I129" s="383">
        <f t="shared" si="19"/>
        <v>0</v>
      </c>
      <c r="J129" s="391">
        <f t="shared" si="20"/>
        <v>0</v>
      </c>
      <c r="K129" s="261"/>
    </row>
    <row r="130" spans="1:11" ht="12">
      <c r="A130" s="169"/>
      <c r="B130" s="226">
        <v>74</v>
      </c>
      <c r="C130" s="224" t="s">
        <v>61</v>
      </c>
      <c r="D130" s="651"/>
      <c r="E130" s="651"/>
      <c r="F130" s="651"/>
      <c r="G130" s="383">
        <f t="shared" si="18"/>
        <v>0</v>
      </c>
      <c r="H130" s="651"/>
      <c r="I130" s="383">
        <f t="shared" si="19"/>
        <v>0</v>
      </c>
      <c r="J130" s="391">
        <f t="shared" si="20"/>
        <v>0</v>
      </c>
      <c r="K130" s="261"/>
    </row>
    <row r="131" spans="1:11" ht="12">
      <c r="A131" s="169"/>
      <c r="B131" s="225">
        <v>75</v>
      </c>
      <c r="C131" s="224" t="s">
        <v>62</v>
      </c>
      <c r="D131" s="651"/>
      <c r="E131" s="651"/>
      <c r="F131" s="651"/>
      <c r="G131" s="383">
        <f t="shared" si="18"/>
        <v>0</v>
      </c>
      <c r="H131" s="651"/>
      <c r="I131" s="383">
        <f t="shared" si="19"/>
        <v>0</v>
      </c>
      <c r="J131" s="391">
        <f t="shared" si="20"/>
        <v>0</v>
      </c>
      <c r="K131" s="261"/>
    </row>
    <row r="132" spans="1:11" ht="12">
      <c r="A132" s="169"/>
      <c r="B132" s="225">
        <v>603</v>
      </c>
      <c r="C132" s="224" t="s">
        <v>63</v>
      </c>
      <c r="D132" s="651"/>
      <c r="E132" s="651"/>
      <c r="F132" s="651"/>
      <c r="G132" s="383">
        <f t="shared" si="18"/>
        <v>0</v>
      </c>
      <c r="H132" s="651"/>
      <c r="I132" s="383">
        <f t="shared" si="19"/>
        <v>0</v>
      </c>
      <c r="J132" s="391">
        <f t="shared" si="20"/>
        <v>0</v>
      </c>
      <c r="K132" s="261"/>
    </row>
    <row r="133" spans="1:11" ht="12">
      <c r="A133" s="169"/>
      <c r="B133" s="225">
        <v>609</v>
      </c>
      <c r="C133" s="224" t="s">
        <v>64</v>
      </c>
      <c r="D133" s="651"/>
      <c r="E133" s="651"/>
      <c r="F133" s="651"/>
      <c r="G133" s="383">
        <f t="shared" si="18"/>
        <v>0</v>
      </c>
      <c r="H133" s="651"/>
      <c r="I133" s="383">
        <f t="shared" si="19"/>
        <v>0</v>
      </c>
      <c r="J133" s="391">
        <f t="shared" si="20"/>
        <v>0</v>
      </c>
      <c r="K133" s="261"/>
    </row>
    <row r="134" spans="1:11" ht="12">
      <c r="A134" s="169"/>
      <c r="B134" s="225">
        <v>619</v>
      </c>
      <c r="C134" s="224" t="s">
        <v>65</v>
      </c>
      <c r="D134" s="651"/>
      <c r="E134" s="651"/>
      <c r="F134" s="651"/>
      <c r="G134" s="383">
        <f t="shared" si="18"/>
        <v>0</v>
      </c>
      <c r="H134" s="651"/>
      <c r="I134" s="383">
        <f t="shared" si="19"/>
        <v>0</v>
      </c>
      <c r="J134" s="391">
        <f t="shared" si="20"/>
        <v>0</v>
      </c>
      <c r="K134" s="261"/>
    </row>
    <row r="135" spans="1:11" ht="12.75" customHeight="1">
      <c r="A135" s="169"/>
      <c r="B135" s="225">
        <v>629</v>
      </c>
      <c r="C135" s="224" t="s">
        <v>66</v>
      </c>
      <c r="D135" s="651"/>
      <c r="E135" s="651"/>
      <c r="F135" s="651"/>
      <c r="G135" s="383">
        <f t="shared" si="18"/>
        <v>0</v>
      </c>
      <c r="H135" s="651"/>
      <c r="I135" s="383">
        <f t="shared" si="19"/>
        <v>0</v>
      </c>
      <c r="J135" s="391">
        <f t="shared" si="20"/>
        <v>0</v>
      </c>
      <c r="K135" s="261"/>
    </row>
    <row r="136" spans="1:11" ht="12">
      <c r="A136" s="169"/>
      <c r="B136" s="225">
        <v>6419</v>
      </c>
      <c r="C136" s="224" t="s">
        <v>67</v>
      </c>
      <c r="D136" s="651"/>
      <c r="E136" s="651"/>
      <c r="F136" s="651"/>
      <c r="G136" s="383">
        <f t="shared" si="18"/>
        <v>0</v>
      </c>
      <c r="H136" s="651"/>
      <c r="I136" s="383">
        <f t="shared" si="19"/>
        <v>0</v>
      </c>
      <c r="J136" s="391">
        <f t="shared" si="20"/>
        <v>0</v>
      </c>
      <c r="K136" s="261"/>
    </row>
    <row r="137" spans="1:11" ht="12">
      <c r="A137" s="169"/>
      <c r="B137" s="225">
        <v>6429</v>
      </c>
      <c r="C137" s="224" t="s">
        <v>227</v>
      </c>
      <c r="D137" s="651"/>
      <c r="E137" s="651"/>
      <c r="F137" s="651"/>
      <c r="G137" s="383">
        <f t="shared" si="18"/>
        <v>0</v>
      </c>
      <c r="H137" s="651"/>
      <c r="I137" s="383">
        <f t="shared" si="19"/>
        <v>0</v>
      </c>
      <c r="J137" s="391">
        <f t="shared" si="20"/>
        <v>0</v>
      </c>
      <c r="K137" s="261"/>
    </row>
    <row r="138" spans="1:11" ht="12">
      <c r="A138" s="169"/>
      <c r="B138" s="225">
        <v>6439</v>
      </c>
      <c r="C138" s="224" t="s">
        <v>68</v>
      </c>
      <c r="D138" s="651"/>
      <c r="E138" s="651"/>
      <c r="F138" s="651"/>
      <c r="G138" s="383">
        <f t="shared" si="18"/>
        <v>0</v>
      </c>
      <c r="H138" s="651"/>
      <c r="I138" s="383">
        <f t="shared" si="19"/>
        <v>0</v>
      </c>
      <c r="J138" s="391">
        <f t="shared" si="20"/>
        <v>0</v>
      </c>
      <c r="K138" s="261"/>
    </row>
    <row r="139" spans="1:11" ht="24.75" customHeight="1">
      <c r="A139" s="169"/>
      <c r="B139" s="225" t="s">
        <v>79</v>
      </c>
      <c r="C139" s="224" t="s">
        <v>69</v>
      </c>
      <c r="D139" s="651"/>
      <c r="E139" s="651"/>
      <c r="F139" s="651"/>
      <c r="G139" s="383">
        <f t="shared" si="18"/>
        <v>0</v>
      </c>
      <c r="H139" s="651"/>
      <c r="I139" s="383">
        <f t="shared" si="19"/>
        <v>0</v>
      </c>
      <c r="J139" s="391">
        <f t="shared" si="20"/>
        <v>0</v>
      </c>
      <c r="K139" s="261"/>
    </row>
    <row r="140" spans="1:11" ht="12">
      <c r="A140" s="169"/>
      <c r="B140" s="225">
        <v>6489</v>
      </c>
      <c r="C140" s="224" t="s">
        <v>70</v>
      </c>
      <c r="D140" s="651"/>
      <c r="E140" s="651"/>
      <c r="F140" s="651"/>
      <c r="G140" s="383">
        <f t="shared" si="18"/>
        <v>0</v>
      </c>
      <c r="H140" s="651"/>
      <c r="I140" s="383">
        <f t="shared" si="19"/>
        <v>0</v>
      </c>
      <c r="J140" s="391">
        <f t="shared" si="20"/>
        <v>0</v>
      </c>
      <c r="K140" s="261"/>
    </row>
    <row r="141" spans="1:11" ht="12">
      <c r="A141" s="169"/>
      <c r="B141" s="225">
        <v>6611</v>
      </c>
      <c r="C141" s="224" t="s">
        <v>71</v>
      </c>
      <c r="D141" s="651"/>
      <c r="E141" s="651"/>
      <c r="F141" s="651"/>
      <c r="G141" s="383">
        <f t="shared" si="18"/>
        <v>0</v>
      </c>
      <c r="H141" s="651"/>
      <c r="I141" s="383">
        <f t="shared" si="19"/>
        <v>0</v>
      </c>
      <c r="J141" s="391">
        <f t="shared" si="20"/>
        <v>0</v>
      </c>
      <c r="K141" s="261"/>
    </row>
    <row r="142" spans="1:11" s="62" customFormat="1" ht="12.75" thickBot="1">
      <c r="A142" s="200"/>
      <c r="B142" s="223"/>
      <c r="C142" s="227"/>
      <c r="D142" s="203"/>
      <c r="E142" s="203"/>
      <c r="F142" s="203"/>
      <c r="G142" s="203"/>
      <c r="H142" s="203"/>
      <c r="I142" s="203"/>
      <c r="J142" s="204"/>
      <c r="K142" s="261"/>
    </row>
    <row r="143" spans="1:11" ht="13.5" thickBot="1" thickTop="1">
      <c r="A143" s="169"/>
      <c r="B143" s="221"/>
      <c r="C143" s="376" t="s">
        <v>23</v>
      </c>
      <c r="D143" s="380">
        <f>SUM(D127:D141)</f>
        <v>0</v>
      </c>
      <c r="E143" s="381">
        <f>SUM(E127:E141)</f>
        <v>0</v>
      </c>
      <c r="F143" s="381">
        <f>SUM(F127:F141)</f>
        <v>0</v>
      </c>
      <c r="G143" s="381">
        <f>E143+F143</f>
        <v>0</v>
      </c>
      <c r="H143" s="381">
        <f>SUM(H127:H141)</f>
        <v>0</v>
      </c>
      <c r="I143" s="381">
        <f>H143-G143</f>
        <v>0</v>
      </c>
      <c r="J143" s="392">
        <f>IF(G143=0,0,I143/G143)</f>
        <v>0</v>
      </c>
      <c r="K143" s="261"/>
    </row>
    <row r="144" spans="1:11" s="62" customFormat="1" ht="13.5" thickTop="1">
      <c r="A144" s="200"/>
      <c r="B144" s="228"/>
      <c r="C144" s="222"/>
      <c r="D144" s="131"/>
      <c r="E144" s="131"/>
      <c r="F144" s="131"/>
      <c r="G144" s="203"/>
      <c r="H144" s="203"/>
      <c r="I144" s="203"/>
      <c r="J144" s="204"/>
      <c r="K144" s="247"/>
    </row>
    <row r="145" spans="1:11" s="62" customFormat="1" ht="13.5" thickBot="1">
      <c r="A145" s="200"/>
      <c r="B145" s="228"/>
      <c r="C145" s="222"/>
      <c r="D145" s="131"/>
      <c r="E145" s="131"/>
      <c r="F145" s="131"/>
      <c r="G145" s="203"/>
      <c r="H145" s="203"/>
      <c r="I145" s="203"/>
      <c r="J145" s="204"/>
      <c r="K145" s="247"/>
    </row>
    <row r="146" spans="1:11" ht="12.75" customHeight="1">
      <c r="A146" s="169"/>
      <c r="B146" s="208"/>
      <c r="C146" s="229" t="s">
        <v>225</v>
      </c>
      <c r="D146" s="698" t="s">
        <v>248</v>
      </c>
      <c r="E146" s="701" t="s">
        <v>134</v>
      </c>
      <c r="F146" s="701"/>
      <c r="G146" s="701"/>
      <c r="H146" s="710" t="s">
        <v>135</v>
      </c>
      <c r="I146" s="710"/>
      <c r="J146" s="711"/>
      <c r="K146" s="247"/>
    </row>
    <row r="147" spans="1:11" ht="12">
      <c r="A147" s="169"/>
      <c r="B147" s="208"/>
      <c r="C147" s="209"/>
      <c r="D147" s="699"/>
      <c r="E147" s="694" t="s">
        <v>122</v>
      </c>
      <c r="F147" s="694" t="s">
        <v>123</v>
      </c>
      <c r="G147" s="694" t="s">
        <v>124</v>
      </c>
      <c r="H147" s="694" t="s">
        <v>125</v>
      </c>
      <c r="I147" s="694" t="s">
        <v>126</v>
      </c>
      <c r="J147" s="692" t="s">
        <v>127</v>
      </c>
      <c r="K147" s="247"/>
    </row>
    <row r="148" spans="1:11" ht="32.25" customHeight="1" thickBot="1">
      <c r="A148" s="169"/>
      <c r="B148" s="208"/>
      <c r="C148" s="209"/>
      <c r="D148" s="700"/>
      <c r="E148" s="695"/>
      <c r="F148" s="695"/>
      <c r="G148" s="695"/>
      <c r="H148" s="695"/>
      <c r="I148" s="695"/>
      <c r="J148" s="693"/>
      <c r="K148" s="247"/>
    </row>
    <row r="149" spans="1:11" ht="12.75">
      <c r="A149" s="169"/>
      <c r="B149" s="208"/>
      <c r="C149" s="209"/>
      <c r="D149" s="123"/>
      <c r="E149" s="124" t="s">
        <v>128</v>
      </c>
      <c r="F149" s="123" t="s">
        <v>129</v>
      </c>
      <c r="G149" s="125" t="s">
        <v>130</v>
      </c>
      <c r="H149" s="125" t="s">
        <v>131</v>
      </c>
      <c r="I149" s="125" t="s">
        <v>132</v>
      </c>
      <c r="J149" s="126" t="s">
        <v>133</v>
      </c>
      <c r="K149" s="247"/>
    </row>
    <row r="150" spans="1:11" ht="12">
      <c r="A150" s="169"/>
      <c r="B150" s="226">
        <v>76</v>
      </c>
      <c r="C150" s="224" t="s">
        <v>72</v>
      </c>
      <c r="D150" s="651"/>
      <c r="E150" s="651"/>
      <c r="F150" s="651"/>
      <c r="G150" s="383">
        <f>E150+F150</f>
        <v>0</v>
      </c>
      <c r="H150" s="651"/>
      <c r="I150" s="383">
        <f>H150-G150</f>
        <v>0</v>
      </c>
      <c r="J150" s="391">
        <f>IF(G150=0,0,I150/G150)</f>
        <v>0</v>
      </c>
      <c r="K150" s="261"/>
    </row>
    <row r="151" spans="1:11" ht="12">
      <c r="A151" s="169"/>
      <c r="B151" s="226"/>
      <c r="C151" s="227"/>
      <c r="D151" s="203"/>
      <c r="E151" s="203"/>
      <c r="F151" s="203"/>
      <c r="G151" s="203"/>
      <c r="H151" s="203"/>
      <c r="I151" s="203"/>
      <c r="J151" s="204"/>
      <c r="K151" s="261"/>
    </row>
    <row r="152" spans="1:11" ht="12.75">
      <c r="A152" s="169"/>
      <c r="B152" s="230" t="s">
        <v>73</v>
      </c>
      <c r="C152" s="231"/>
      <c r="D152" s="232"/>
      <c r="E152" s="232"/>
      <c r="F152" s="232"/>
      <c r="G152" s="232"/>
      <c r="H152" s="232"/>
      <c r="I152" s="232"/>
      <c r="J152" s="233"/>
      <c r="K152" s="261"/>
    </row>
    <row r="153" spans="1:11" ht="12">
      <c r="A153" s="169"/>
      <c r="B153" s="234">
        <v>771</v>
      </c>
      <c r="C153" s="235" t="s">
        <v>74</v>
      </c>
      <c r="D153" s="651"/>
      <c r="E153" s="651"/>
      <c r="F153" s="651"/>
      <c r="G153" s="383">
        <f>E153+F153</f>
        <v>0</v>
      </c>
      <c r="H153" s="651"/>
      <c r="I153" s="383">
        <f>H153-G153</f>
        <v>0</v>
      </c>
      <c r="J153" s="391">
        <f>IF(G153=0,0,I153/G153)</f>
        <v>0</v>
      </c>
      <c r="K153" s="261"/>
    </row>
    <row r="154" spans="1:11" ht="12">
      <c r="A154" s="169"/>
      <c r="B154" s="236">
        <v>775</v>
      </c>
      <c r="C154" s="235" t="s">
        <v>104</v>
      </c>
      <c r="D154" s="651"/>
      <c r="E154" s="651"/>
      <c r="F154" s="651"/>
      <c r="G154" s="383">
        <f>E154+F154</f>
        <v>0</v>
      </c>
      <c r="H154" s="651"/>
      <c r="I154" s="383">
        <f>H154-G154</f>
        <v>0</v>
      </c>
      <c r="J154" s="391">
        <f>IF(G154=0,0,I154/G154)</f>
        <v>0</v>
      </c>
      <c r="K154" s="261"/>
    </row>
    <row r="155" spans="1:11" ht="12.75" customHeight="1">
      <c r="A155" s="169"/>
      <c r="B155" s="236">
        <v>777</v>
      </c>
      <c r="C155" s="235" t="s">
        <v>204</v>
      </c>
      <c r="D155" s="651"/>
      <c r="E155" s="651"/>
      <c r="F155" s="651"/>
      <c r="G155" s="383">
        <f>E155+F155</f>
        <v>0</v>
      </c>
      <c r="H155" s="651"/>
      <c r="I155" s="383">
        <f>H155-G155</f>
        <v>0</v>
      </c>
      <c r="J155" s="391">
        <f>IF(G155=0,0,I155/G155)</f>
        <v>0</v>
      </c>
      <c r="K155" s="261"/>
    </row>
    <row r="156" spans="1:11" ht="12">
      <c r="A156" s="169"/>
      <c r="B156" s="236">
        <v>778</v>
      </c>
      <c r="C156" s="235" t="s">
        <v>196</v>
      </c>
      <c r="D156" s="651"/>
      <c r="E156" s="651"/>
      <c r="F156" s="651"/>
      <c r="G156" s="383">
        <f>E156+F156</f>
        <v>0</v>
      </c>
      <c r="H156" s="651"/>
      <c r="I156" s="383">
        <f>H156-G156</f>
        <v>0</v>
      </c>
      <c r="J156" s="391">
        <f>IF(G156=0,0,I156/G156)</f>
        <v>0</v>
      </c>
      <c r="K156" s="261"/>
    </row>
    <row r="157" spans="1:11" ht="12">
      <c r="A157" s="169"/>
      <c r="B157" s="237">
        <v>7781</v>
      </c>
      <c r="C157" s="238" t="s">
        <v>201</v>
      </c>
      <c r="D157" s="651"/>
      <c r="E157" s="651"/>
      <c r="F157" s="651"/>
      <c r="G157" s="383">
        <f>E157+F157</f>
        <v>0</v>
      </c>
      <c r="H157" s="651"/>
      <c r="I157" s="383">
        <f>H157-G157</f>
        <v>0</v>
      </c>
      <c r="J157" s="388">
        <f>IF(G157=0,0,I157/G157)</f>
        <v>0</v>
      </c>
      <c r="K157" s="261"/>
    </row>
    <row r="158" spans="1:11" ht="12.75">
      <c r="A158" s="169"/>
      <c r="B158" s="230" t="s">
        <v>75</v>
      </c>
      <c r="C158" s="239"/>
      <c r="D158" s="232"/>
      <c r="E158" s="232"/>
      <c r="F158" s="232"/>
      <c r="G158" s="232"/>
      <c r="H158" s="232"/>
      <c r="I158" s="232"/>
      <c r="J158" s="233"/>
      <c r="K158" s="261"/>
    </row>
    <row r="159" spans="1:11" ht="12.75" customHeight="1">
      <c r="A159" s="169"/>
      <c r="B159" s="236">
        <v>7811</v>
      </c>
      <c r="C159" s="215" t="s">
        <v>111</v>
      </c>
      <c r="D159" s="651"/>
      <c r="E159" s="651"/>
      <c r="F159" s="651"/>
      <c r="G159" s="383">
        <f aca="true" t="shared" si="21" ref="G159:G166">E159+F159</f>
        <v>0</v>
      </c>
      <c r="H159" s="651"/>
      <c r="I159" s="383">
        <f aca="true" t="shared" si="22" ref="I159:I166">H159-G159</f>
        <v>0</v>
      </c>
      <c r="J159" s="391">
        <f aca="true" t="shared" si="23" ref="J159:J166">IF(G159=0,0,I159/G159)</f>
        <v>0</v>
      </c>
      <c r="K159" s="261"/>
    </row>
    <row r="160" spans="1:11" ht="12">
      <c r="A160" s="169"/>
      <c r="B160" s="236">
        <v>7815</v>
      </c>
      <c r="C160" s="215" t="s">
        <v>110</v>
      </c>
      <c r="D160" s="651"/>
      <c r="E160" s="651"/>
      <c r="F160" s="651"/>
      <c r="G160" s="383">
        <f t="shared" si="21"/>
        <v>0</v>
      </c>
      <c r="H160" s="651"/>
      <c r="I160" s="383">
        <f t="shared" si="22"/>
        <v>0</v>
      </c>
      <c r="J160" s="391">
        <f t="shared" si="23"/>
        <v>0</v>
      </c>
      <c r="K160" s="261"/>
    </row>
    <row r="161" spans="1:11" ht="12.75" customHeight="1">
      <c r="A161" s="169"/>
      <c r="B161" s="236">
        <v>7816</v>
      </c>
      <c r="C161" s="215" t="s">
        <v>109</v>
      </c>
      <c r="D161" s="651"/>
      <c r="E161" s="651"/>
      <c r="F161" s="651"/>
      <c r="G161" s="383">
        <f t="shared" si="21"/>
        <v>0</v>
      </c>
      <c r="H161" s="651"/>
      <c r="I161" s="383">
        <f t="shared" si="22"/>
        <v>0</v>
      </c>
      <c r="J161" s="391">
        <f t="shared" si="23"/>
        <v>0</v>
      </c>
      <c r="K161" s="261"/>
    </row>
    <row r="162" spans="1:11" ht="12">
      <c r="A162" s="169"/>
      <c r="B162" s="236">
        <v>7817</v>
      </c>
      <c r="C162" s="215" t="s">
        <v>108</v>
      </c>
      <c r="D162" s="651"/>
      <c r="E162" s="651"/>
      <c r="F162" s="651"/>
      <c r="G162" s="383">
        <f t="shared" si="21"/>
        <v>0</v>
      </c>
      <c r="H162" s="651"/>
      <c r="I162" s="383">
        <f t="shared" si="22"/>
        <v>0</v>
      </c>
      <c r="J162" s="391">
        <f t="shared" si="23"/>
        <v>0</v>
      </c>
      <c r="K162" s="261"/>
    </row>
    <row r="163" spans="1:11" ht="12.75" customHeight="1">
      <c r="A163" s="169"/>
      <c r="B163" s="236">
        <v>786</v>
      </c>
      <c r="C163" s="215" t="s">
        <v>76</v>
      </c>
      <c r="D163" s="651"/>
      <c r="E163" s="651"/>
      <c r="F163" s="651"/>
      <c r="G163" s="383">
        <f t="shared" si="21"/>
        <v>0</v>
      </c>
      <c r="H163" s="651"/>
      <c r="I163" s="383">
        <f t="shared" si="22"/>
        <v>0</v>
      </c>
      <c r="J163" s="391">
        <f t="shared" si="23"/>
        <v>0</v>
      </c>
      <c r="K163" s="261"/>
    </row>
    <row r="164" spans="1:11" ht="12.75" customHeight="1">
      <c r="A164" s="169"/>
      <c r="B164" s="236">
        <v>787</v>
      </c>
      <c r="C164" s="215" t="s">
        <v>77</v>
      </c>
      <c r="D164" s="651"/>
      <c r="E164" s="651"/>
      <c r="F164" s="651"/>
      <c r="G164" s="383">
        <f t="shared" si="21"/>
        <v>0</v>
      </c>
      <c r="H164" s="651"/>
      <c r="I164" s="383">
        <f t="shared" si="22"/>
        <v>0</v>
      </c>
      <c r="J164" s="391">
        <f t="shared" si="23"/>
        <v>0</v>
      </c>
      <c r="K164" s="261"/>
    </row>
    <row r="165" spans="1:11" ht="12.75" customHeight="1">
      <c r="A165" s="169"/>
      <c r="B165" s="236">
        <v>789</v>
      </c>
      <c r="C165" s="215" t="s">
        <v>194</v>
      </c>
      <c r="D165" s="651"/>
      <c r="E165" s="651"/>
      <c r="F165" s="651"/>
      <c r="G165" s="383">
        <f t="shared" si="21"/>
        <v>0</v>
      </c>
      <c r="H165" s="651"/>
      <c r="I165" s="383">
        <f t="shared" si="22"/>
        <v>0</v>
      </c>
      <c r="J165" s="391">
        <f t="shared" si="23"/>
        <v>0</v>
      </c>
      <c r="K165" s="261"/>
    </row>
    <row r="166" spans="1:11" ht="12">
      <c r="A166" s="169"/>
      <c r="B166" s="236">
        <v>79</v>
      </c>
      <c r="C166" s="235" t="s">
        <v>78</v>
      </c>
      <c r="D166" s="651"/>
      <c r="E166" s="651"/>
      <c r="F166" s="651"/>
      <c r="G166" s="383">
        <f t="shared" si="21"/>
        <v>0</v>
      </c>
      <c r="H166" s="649"/>
      <c r="I166" s="383">
        <f t="shared" si="22"/>
        <v>0</v>
      </c>
      <c r="J166" s="388">
        <f t="shared" si="23"/>
        <v>0</v>
      </c>
      <c r="K166" s="261"/>
    </row>
    <row r="167" spans="1:11" ht="13.5" thickBot="1">
      <c r="A167" s="169"/>
      <c r="B167" s="240"/>
      <c r="C167" s="241"/>
      <c r="D167" s="131"/>
      <c r="E167" s="131"/>
      <c r="F167" s="131"/>
      <c r="G167" s="131"/>
      <c r="H167" s="131"/>
      <c r="I167" s="131"/>
      <c r="J167" s="132"/>
      <c r="K167" s="261"/>
    </row>
    <row r="168" spans="1:11" ht="13.5" thickBot="1" thickTop="1">
      <c r="A168" s="169"/>
      <c r="B168" s="242"/>
      <c r="C168" s="377" t="s">
        <v>52</v>
      </c>
      <c r="D168" s="380">
        <f>D150+SUM(D153:D157)+SUM(D159:D166)</f>
        <v>0</v>
      </c>
      <c r="E168" s="381">
        <f>E150+SUM(E153:E157)+SUM(E159:E166)</f>
        <v>0</v>
      </c>
      <c r="F168" s="381">
        <f>F150+SUM(F153:F157)+SUM(F159:F166)</f>
        <v>0</v>
      </c>
      <c r="G168" s="381">
        <f>E168+F168</f>
        <v>0</v>
      </c>
      <c r="H168" s="385">
        <f>H150+SUM(H153:H157)+SUM(H159:H166)</f>
        <v>0</v>
      </c>
      <c r="I168" s="381">
        <f>H168-G168</f>
        <v>0</v>
      </c>
      <c r="J168" s="392">
        <f>IF(G168=0,0,I168/G168)</f>
        <v>0</v>
      </c>
      <c r="K168" s="261"/>
    </row>
    <row r="169" spans="1:11" ht="13.5" thickBot="1" thickTop="1">
      <c r="A169" s="169"/>
      <c r="B169" s="243"/>
      <c r="C169" s="244"/>
      <c r="D169" s="131"/>
      <c r="E169" s="131"/>
      <c r="F169" s="131"/>
      <c r="G169" s="131"/>
      <c r="H169" s="131"/>
      <c r="I169" s="131"/>
      <c r="J169" s="132"/>
      <c r="K169" s="261"/>
    </row>
    <row r="170" spans="1:11" s="63" customFormat="1" ht="13.5" thickBot="1" thickTop="1">
      <c r="A170" s="245"/>
      <c r="B170" s="243"/>
      <c r="C170" s="378" t="s">
        <v>103</v>
      </c>
      <c r="D170" s="380">
        <f>D120+D143+D168</f>
        <v>0</v>
      </c>
      <c r="E170" s="381">
        <f>E120+E143+E168</f>
        <v>0</v>
      </c>
      <c r="F170" s="381">
        <f>F120+F143+F168</f>
        <v>0</v>
      </c>
      <c r="G170" s="381">
        <f>E170+F170</f>
        <v>0</v>
      </c>
      <c r="H170" s="381">
        <f>H120+H143+H168</f>
        <v>0</v>
      </c>
      <c r="I170" s="381">
        <f>H170-G170</f>
        <v>0</v>
      </c>
      <c r="J170" s="392">
        <f>IF(G170=0,0,I170/G170)</f>
        <v>0</v>
      </c>
      <c r="K170" s="262"/>
    </row>
    <row r="171" spans="1:11" ht="13.5" thickBot="1" thickTop="1">
      <c r="A171" s="169"/>
      <c r="B171" s="236"/>
      <c r="C171" s="245"/>
      <c r="D171" s="152"/>
      <c r="E171" s="152"/>
      <c r="F171" s="152"/>
      <c r="G171" s="152"/>
      <c r="H171" s="152"/>
      <c r="I171" s="152"/>
      <c r="J171" s="153"/>
      <c r="K171" s="261"/>
    </row>
    <row r="172" spans="1:11" ht="13.5" thickBot="1" thickTop="1">
      <c r="A172" s="169"/>
      <c r="B172" s="246"/>
      <c r="C172" s="374" t="s">
        <v>136</v>
      </c>
      <c r="D172" s="380">
        <f>IF(D170-D98&gt;0,0,D98-D170)</f>
        <v>0</v>
      </c>
      <c r="E172" s="381">
        <f>IF(E170-E98&gt;0,0,E98-E170)</f>
        <v>0</v>
      </c>
      <c r="F172" s="381">
        <f>IF(F170-F98&gt;0,0,F98-F170)</f>
        <v>0</v>
      </c>
      <c r="G172" s="381">
        <f>IF((G170-G98)&gt;0,0,G98-G170)</f>
        <v>0</v>
      </c>
      <c r="H172" s="381">
        <f>IF(H170-H98&gt;0,0,H98-H170)</f>
        <v>0</v>
      </c>
      <c r="I172" s="381">
        <f>H172-G172</f>
        <v>0</v>
      </c>
      <c r="J172" s="392">
        <f>IF(G172=0,0,I172/G172)</f>
        <v>0</v>
      </c>
      <c r="K172" s="261"/>
    </row>
    <row r="173" spans="1:11" ht="13.5" thickBot="1" thickTop="1">
      <c r="A173" s="169"/>
      <c r="B173" s="205"/>
      <c r="C173" s="170"/>
      <c r="D173" s="206"/>
      <c r="E173" s="206"/>
      <c r="F173" s="206"/>
      <c r="G173" s="206"/>
      <c r="H173" s="206"/>
      <c r="I173" s="206"/>
      <c r="J173" s="207"/>
      <c r="K173" s="261"/>
    </row>
    <row r="174" spans="1:11" ht="27" customHeight="1" thickBot="1" thickTop="1">
      <c r="A174" s="169"/>
      <c r="B174" s="205"/>
      <c r="C174" s="373" t="s">
        <v>137</v>
      </c>
      <c r="D174" s="381">
        <f>D170+D172</f>
        <v>0</v>
      </c>
      <c r="E174" s="381">
        <f>E170+E172</f>
        <v>0</v>
      </c>
      <c r="F174" s="381">
        <f>F170+F172</f>
        <v>0</v>
      </c>
      <c r="G174" s="381">
        <f>G170+G172</f>
        <v>0</v>
      </c>
      <c r="H174" s="381">
        <f>H170+H172</f>
        <v>0</v>
      </c>
      <c r="I174" s="381">
        <f>H174-G174</f>
        <v>0</v>
      </c>
      <c r="J174" s="392">
        <f>IF(G174=0,0,I174/G174)</f>
        <v>0</v>
      </c>
      <c r="K174" s="261"/>
    </row>
    <row r="175" spans="1:11" ht="13.5" thickBot="1" thickTop="1">
      <c r="A175" s="169"/>
      <c r="B175" s="169"/>
      <c r="C175" s="169"/>
      <c r="D175" s="206"/>
      <c r="E175" s="206"/>
      <c r="F175" s="206"/>
      <c r="G175" s="206"/>
      <c r="H175" s="206"/>
      <c r="I175" s="206"/>
      <c r="J175" s="207"/>
      <c r="K175" s="261"/>
    </row>
    <row r="176" spans="1:11" ht="13.5" thickBot="1" thickTop="1">
      <c r="A176" s="169"/>
      <c r="B176" s="246"/>
      <c r="C176" s="422" t="s">
        <v>249</v>
      </c>
      <c r="D176" s="646"/>
      <c r="E176" s="646"/>
      <c r="F176" s="646"/>
      <c r="G176" s="386">
        <f>E176+F176</f>
        <v>0</v>
      </c>
      <c r="H176" s="646"/>
      <c r="I176" s="386">
        <f>H176-G176</f>
        <v>0</v>
      </c>
      <c r="J176" s="395">
        <f>IF(G176=0,0,I176/G176)</f>
        <v>0</v>
      </c>
      <c r="K176" s="261"/>
    </row>
    <row r="177" spans="1:11" ht="13.5" thickBot="1" thickTop="1">
      <c r="A177" s="169"/>
      <c r="B177" s="205"/>
      <c r="C177" s="423" t="s">
        <v>250</v>
      </c>
      <c r="D177" s="648"/>
      <c r="E177" s="647"/>
      <c r="F177" s="647"/>
      <c r="G177" s="387">
        <f>E177+F177</f>
        <v>0</v>
      </c>
      <c r="H177" s="647"/>
      <c r="I177" s="387">
        <f>H177-G177</f>
        <v>0</v>
      </c>
      <c r="J177" s="396">
        <f>IF(G177=0,0,I177/G177)</f>
        <v>0</v>
      </c>
      <c r="K177" s="261"/>
    </row>
    <row r="178" spans="1:11" ht="10.5" thickBot="1" thickTop="1">
      <c r="A178" s="263"/>
      <c r="B178" s="264"/>
      <c r="C178" s="265"/>
      <c r="D178" s="266"/>
      <c r="E178" s="266"/>
      <c r="F178" s="266"/>
      <c r="G178" s="266"/>
      <c r="H178" s="266"/>
      <c r="I178" s="266"/>
      <c r="J178" s="267"/>
      <c r="K178" s="268"/>
    </row>
  </sheetData>
  <sheetProtection password="8694" sheet="1" objects="1" scenarios="1"/>
  <mergeCells count="61">
    <mergeCell ref="D146:D148"/>
    <mergeCell ref="E146:G146"/>
    <mergeCell ref="H146:J146"/>
    <mergeCell ref="E147:E148"/>
    <mergeCell ref="F147:F148"/>
    <mergeCell ref="G147:G148"/>
    <mergeCell ref="H147:H148"/>
    <mergeCell ref="I147:I148"/>
    <mergeCell ref="J147:J148"/>
    <mergeCell ref="E124:E125"/>
    <mergeCell ref="F124:F125"/>
    <mergeCell ref="G124:G125"/>
    <mergeCell ref="H124:H125"/>
    <mergeCell ref="I124:I125"/>
    <mergeCell ref="D123:D125"/>
    <mergeCell ref="J124:J125"/>
    <mergeCell ref="D105:D107"/>
    <mergeCell ref="E105:G105"/>
    <mergeCell ref="H105:J105"/>
    <mergeCell ref="E106:E107"/>
    <mergeCell ref="F106:F107"/>
    <mergeCell ref="G106:G107"/>
    <mergeCell ref="H106:H107"/>
    <mergeCell ref="I106:I107"/>
    <mergeCell ref="J106:J107"/>
    <mergeCell ref="H35:H36"/>
    <mergeCell ref="I35:I36"/>
    <mergeCell ref="J35:J36"/>
    <mergeCell ref="H53:J53"/>
    <mergeCell ref="E54:E55"/>
    <mergeCell ref="F54:F55"/>
    <mergeCell ref="G54:G55"/>
    <mergeCell ref="H54:H55"/>
    <mergeCell ref="I54:I55"/>
    <mergeCell ref="J54:J55"/>
    <mergeCell ref="D3:F3"/>
    <mergeCell ref="B6:J6"/>
    <mergeCell ref="B104:J104"/>
    <mergeCell ref="E123:G123"/>
    <mergeCell ref="H123:J123"/>
    <mergeCell ref="H9:J9"/>
    <mergeCell ref="H34:J34"/>
    <mergeCell ref="E35:E36"/>
    <mergeCell ref="F35:F36"/>
    <mergeCell ref="G35:G36"/>
    <mergeCell ref="B2:C2"/>
    <mergeCell ref="B3:C3"/>
    <mergeCell ref="C123:C124"/>
    <mergeCell ref="D9:D11"/>
    <mergeCell ref="E9:G9"/>
    <mergeCell ref="D34:D36"/>
    <mergeCell ref="E34:G34"/>
    <mergeCell ref="D53:D55"/>
    <mergeCell ref="E53:G53"/>
    <mergeCell ref="D2:F2"/>
    <mergeCell ref="J10:J11"/>
    <mergeCell ref="E10:E11"/>
    <mergeCell ref="F10:F11"/>
    <mergeCell ref="G10:G11"/>
    <mergeCell ref="H10:H11"/>
    <mergeCell ref="I10:I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&amp;R&amp;"Arial,Normal"&amp;8&amp;F&amp;A</oddFooter>
  </headerFooter>
  <rowBreaks count="3" manualBreakCount="3">
    <brk id="51" max="255" man="1"/>
    <brk id="103" max="255" man="1"/>
    <brk id="144" max="255" man="1"/>
  </rowBreaks>
  <ignoredErrors>
    <ignoredError sqref="E12:J12" numberStoredAsText="1"/>
    <ignoredError sqref="G168:G171 G113 G120 G17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MN1</cp:lastModifiedBy>
  <cp:lastPrinted>2016-08-19T12:23:34Z</cp:lastPrinted>
  <dcterms:created xsi:type="dcterms:W3CDTF">2014-12-30T11:35:36Z</dcterms:created>
  <dcterms:modified xsi:type="dcterms:W3CDTF">2018-02-12T07:10:24Z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