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8" windowWidth="13800" windowHeight="6000" firstSheet="2" activeTab="2"/>
  </bookViews>
  <sheets>
    <sheet name="Listes" sheetId="1" state="hidden" r:id="rId1"/>
    <sheet name="Conversions" sheetId="2" state="hidden" r:id="rId2"/>
    <sheet name="FINESS" sheetId="3" r:id="rId3"/>
    <sheet name="Activité" sheetId="4" r:id="rId4"/>
    <sheet name="GIR-GMP-PMP " sheetId="5" r:id="rId5"/>
    <sheet name="Charges_Produits Soins" sheetId="6" r:id="rId6"/>
    <sheet name="Calcul tarif" sheetId="7" r:id="rId7"/>
    <sheet name="Effectifs" sheetId="8" r:id="rId8"/>
  </sheets>
  <definedNames>
    <definedName name="__BPEHACTI___DATEPMP_BPPANN0">'GIR-GMP-PMP '!$G$27</definedName>
    <definedName name="__BPEHAUTR___DATEGENE___ANN0">'FINESS'!$A$4</definedName>
    <definedName name="__BPEHIDEN___DATEARRI___ANN0">'FINESS'!$E$29</definedName>
    <definedName name="CATEGORIE">'Listes'!$B$4:$B$15</definedName>
    <definedName name="CCNT" localSheetId="0">'Listes'!$B$18:$C$25</definedName>
    <definedName name="CRBPEHACTI___DATEPMP_BPPANN0">'Conversions'!$B$2</definedName>
    <definedName name="CRBPEHACTI___PLAUPASA___ANN0">'FINESS'!$F$37</definedName>
    <definedName name="CRBPEHACTI___PLAUUHR____ANN0">'FINESS'!$G$37</definedName>
    <definedName name="CRBPEHACTI___PLFIPASA___ANN0">'FINESS'!$F$36</definedName>
    <definedName name="CRBPEHACTI___PLFIUHR____ANN0">'FINESS'!$G$36</definedName>
    <definedName name="CRBPEHACTI___PMP_____BPPANN0">'GIR-GMP-PMP '!$G$26</definedName>
    <definedName name="CRBPEHACTI_AJNBRES___BEXANM1">'Activité'!$G$29</definedName>
    <definedName name="CRBPEHACTI_AJNBRES___BPPANN0">'Activité'!$H$29</definedName>
    <definedName name="CRBPEHACTI_AJNBRES___CARANM2">'Activité'!$F$29</definedName>
    <definedName name="CRBPEHACTI_AJPLAUAJ_____ANN0">'FINESS'!$I$37</definedName>
    <definedName name="CRBPEHACTI_AJPLFIAJ_____ANN0">'FINESS'!$I$36</definedName>
    <definedName name="CRBPEHACTI_HPPADGIR1_BEXANM1">'Activité'!$G$9</definedName>
    <definedName name="CRBPEHACTI_HPPADGIR1_BPPANN0">'Activité'!$H$9</definedName>
    <definedName name="CRBPEHACTI_HPPADGIR1_CARANM2">'Activité'!$F$9</definedName>
    <definedName name="CRBPEHACTI_HPPADGIR2_BEXANM1">'Activité'!$G$10</definedName>
    <definedName name="CRBPEHACTI_HPPADGIR2_BPPANN0">'Activité'!$H$10</definedName>
    <definedName name="CRBPEHACTI_HPPADGIR2_CARANM2">'Activité'!$F$10</definedName>
    <definedName name="CRBPEHACTI_HPPADGIR3_BEXANM1">'Activité'!$G$11</definedName>
    <definedName name="CRBPEHACTI_HPPADGIR3_BPPANN0">'Activité'!$H$11</definedName>
    <definedName name="CRBPEHACTI_HPPADGIR3_CARANM2">'Activité'!$F$11</definedName>
    <definedName name="CRBPEHACTI_HPPADGIR4_BEXANM1">'Activité'!$G$12</definedName>
    <definedName name="CRBPEHACTI_HPPADGIR4_BPPANN0">'Activité'!$H$12</definedName>
    <definedName name="CRBPEHACTI_HPPADGIR4_CARANM2">'Activité'!$F$12</definedName>
    <definedName name="CRBPEHACTI_HPPADGIR5_BEXANM1">'Activité'!$G$13</definedName>
    <definedName name="CRBPEHACTI_HPPADGIR5_BPPANN0">'Activité'!$H$13</definedName>
    <definedName name="CRBPEHACTI_HPPADGIR5_CARANM2">'Activité'!$F$13</definedName>
    <definedName name="CRBPEHACTI_HPPADGIR6_BEXANM1">'Activité'!$G$14</definedName>
    <definedName name="CRBPEHACTI_HPPADGIR6_BPPANN0">'Activité'!$H$14</definedName>
    <definedName name="CRBPEHACTI_HPPADGIR6_CARANM2">'Activité'!$F$14</definedName>
    <definedName name="CRBPEHACTI_HPPADM60__BEXANM1">'Activité'!$G$16</definedName>
    <definedName name="CRBPEHACTI_HPPADM60__BPPANN0">'Activité'!$H$16</definedName>
    <definedName name="CRBPEHACTI_HPPADM60__CARANM2">'Activité'!$F$16</definedName>
    <definedName name="CRBPEHACTI_HPPLAUHP_____ANN0">'FINESS'!$E$37</definedName>
    <definedName name="CRBPEHACTI_HPPLFIHP_____ANN0">'FINESS'!$E$36</definedName>
    <definedName name="CRBPEHACTI_HTNBRES___BEXANM1">'Activité'!$G$30</definedName>
    <definedName name="CRBPEHACTI_HTNBRES___BPPANN0">'Activité'!$H$30</definedName>
    <definedName name="CRBPEHACTI_HTNBRES___CARANM2">'Activité'!$F$30</definedName>
    <definedName name="CRBPEHACTI_HTPLAUHT_____ANN0">'FINESS'!$H$37</definedName>
    <definedName name="CRBPEHACTI_HTPLFIHT_____ANN0">'FINESS'!$H$36</definedName>
    <definedName name="CRBPEHACTISAJJOUR____BEXANM1">'Activité'!$J$29</definedName>
    <definedName name="CRBPEHACTISAJJOUR____BPPANN0">'Activité'!$K$29</definedName>
    <definedName name="CRBPEHACTISAJJOUR____CARANM2">'Activité'!$I$29</definedName>
    <definedName name="CRBPEHACTISHPJOURGIR1BEXANM1">'Activité'!$J$9</definedName>
    <definedName name="CRBPEHACTISHPJOURGIR1BPPANN0">'Activité'!$K$9</definedName>
    <definedName name="CRBPEHACTISHPJOURGIR1CARANM2">'Activité'!$I$9</definedName>
    <definedName name="CRBPEHACTISHPJOURGIR2BEXANM1">'Activité'!$J$10</definedName>
    <definedName name="CRBPEHACTISHPJOURGIR2BPPANN0">'Activité'!$K$10</definedName>
    <definedName name="CRBPEHACTISHPJOURGIR2CARANM2">'Activité'!$I$10</definedName>
    <definedName name="CRBPEHACTISHPJOURGIR3BEXANM1">'Activité'!$J$11</definedName>
    <definedName name="CRBPEHACTISHPJOURGIR3BPPANN0">'Activité'!$K$11</definedName>
    <definedName name="CRBPEHACTISHPJOURGIR3CARANM2">'Activité'!$I$11</definedName>
    <definedName name="CRBPEHACTISHPJOURGIR4BEXANM1">'Activité'!$J$12</definedName>
    <definedName name="CRBPEHACTISHPJOURGIR4BPPANN0">'Activité'!$K$12</definedName>
    <definedName name="CRBPEHACTISHPJOURGIR4CARANM2">'Activité'!$I$12</definedName>
    <definedName name="CRBPEHACTISHPJOURGIR5BEXANM1">'Activité'!$J$13</definedName>
    <definedName name="CRBPEHACTISHPJOURGIR5BPPANN0">'Activité'!$K$13</definedName>
    <definedName name="CRBPEHACTISHPJOURGIR5CARANM2">'Activité'!$I$13</definedName>
    <definedName name="CRBPEHACTISHPJOURGIR6BEXANM1">'Activité'!$J$14</definedName>
    <definedName name="CRBPEHACTISHPJOURGIR6BPPANN0">'Activité'!$K$14</definedName>
    <definedName name="CRBPEHACTISHPJOURGIR6CARANM2">'Activité'!$I$14</definedName>
    <definedName name="CRBPEHACTISHPJOURM60_BEXANM1">'Activité'!$J$16</definedName>
    <definedName name="CRBPEHACTISHPJOURM60_BPPANN0">'Activité'!$K$16</definedName>
    <definedName name="CRBPEHACTISHPJOURM60_CARANM2">'Activité'!$I$16</definedName>
    <definedName name="CRBPEHACTISHTJOUR____BEXANM1">'Activité'!$J$30</definedName>
    <definedName name="CRBPEHACTISHTJOUR____BPPANN0">'Activité'!$K$30</definedName>
    <definedName name="CRBPEHACTISHTJOUR____CARANM2">'Activité'!$I$30</definedName>
    <definedName name="CRBPEHAUTR___DATEGENE___ANN0">'Conversions'!$B$3</definedName>
    <definedName name="CRBPEHAUTR___EDITEURL___ANN0">'FINESS'!$A$3</definedName>
    <definedName name="CRBPEHAUTR___EXISTPUIBPPANN0">'GIR-GMP-PMP '!$G$29</definedName>
    <definedName name="CRBPEHAUTR___OPTTARIFBPPANN0">'GIR-GMP-PMP '!$G$28</definedName>
    <definedName name="CRBPEHAUTR___VERSIONL___ANN0">'FINESS'!$A$2</definedName>
    <definedName name="CRBPEHAUTRDHPAUTPROD_CARANM2">'Charges_Produits Soins'!$K$26</definedName>
    <definedName name="CRBPEHAUTRSAJAUTPROD_BPRANN0">'Charges_Produits Soins'!$P$26</definedName>
    <definedName name="CRBPEHAUTRSAJAUTPROD_CARANM2">'Charges_Produits Soins'!$L$26</definedName>
    <definedName name="CRBPEHAUTRSAJAUTPROD_MSNANN0">'Charges_Produits Soins'!$N$26</definedName>
    <definedName name="CRBPEHAUTRSAJAUTPROD_RECANN0">'Charges_Produits Soins'!$M$26</definedName>
    <definedName name="CRBPEHAUTRSHPAUTPROD_BPRANN0">'Charges_Produits Soins'!$J$26</definedName>
    <definedName name="CRBPEHAUTRSHPAUTPROD_CARANM2">'Charges_Produits Soins'!$F$26</definedName>
    <definedName name="CRBPEHAUTRSHPAUTPROD_MSNANN0">'Charges_Produits Soins'!$H$26</definedName>
    <definedName name="CRBPEHAUTRSHPAUTPROD_RECANN0">'Charges_Produits Soins'!$G$26</definedName>
    <definedName name="CRBPEHAUTRSHTAUTPROD_BPRANN0">'Charges_Produits Soins'!$U$26</definedName>
    <definedName name="CRBPEHAUTRSHTAUTPROD_CARANM2">'Charges_Produits Soins'!$Q$26</definedName>
    <definedName name="CRBPEHAUTRSHTAUTPROD_MSNANN0">'Charges_Produits Soins'!$S$26</definedName>
    <definedName name="CRBPEHAUTRSHTAUTPROD_RECANN0">'Charges_Produits Soins'!$R$26</definedName>
    <definedName name="CRBPEHCPTEDHP61681___CARANM2">'Charges_Produits Soins'!$K$15</definedName>
    <definedName name="CRBPEHCPTEDHP621_____CARANM2">'Charges_Produits Soins'!$K$16</definedName>
    <definedName name="CRBPEHCPTEDHP631_____CARANM2">'Charges_Produits Soins'!$K$20</definedName>
    <definedName name="CRBPEHCPTEDHP633_____CARANM2">'Charges_Produits Soins'!$K$21</definedName>
    <definedName name="CRBPEHCPTEDHP64______CARANM2">'Charges_Produits Soins'!$K$22</definedName>
    <definedName name="CRBPEHCPTESAJ11510___BPPANN0">'Calcul tarif'!$G$14</definedName>
    <definedName name="CRBPEHCPTESAJ11510___BPRANN0">'Calcul tarif'!$H$14</definedName>
    <definedName name="CRBPEHCPTESAJ11511___BPPANN0">'Calcul tarif'!$G$9</definedName>
    <definedName name="CRBPEHCPTESAJ11511___BPRANN0">'Calcul tarif'!$H$9</definedName>
    <definedName name="CRBPEHCPTESAJ1161____BPPANN0">'Calcul tarif'!$G$10</definedName>
    <definedName name="CRBPEHCPTESAJ1161____BPRANN0">'Calcul tarif'!$H$10</definedName>
    <definedName name="CRBPEHCPTESAJ1162____BPPANN0">'Calcul tarif'!$G$11</definedName>
    <definedName name="CRBPEHCPTESAJ1162____BPRANN0">'Calcul tarif'!$H$11</definedName>
    <definedName name="CRBPEHCPTESAJ1163____BPPANN0">'Calcul tarif'!$G$12</definedName>
    <definedName name="CRBPEHCPTESAJ1163____BPRANN0">'Calcul tarif'!$H$12</definedName>
    <definedName name="CRBPEHCPTESAJ6_______BPRANN0">'Charges_Produits Soins'!$P$25</definedName>
    <definedName name="CRBPEHCPTESAJ6021____CARANM2">'Charges_Produits Soins'!$L$8</definedName>
    <definedName name="CRBPEHCPTESAJ6021____MSNANN0">'Charges_Produits Soins'!$N$8</definedName>
    <definedName name="CRBPEHCPTESAJ6021____RECANN0">'Charges_Produits Soins'!$M$8</definedName>
    <definedName name="CRBPEHCPTESAJ60321___CARANM2">'Charges_Produits Soins'!$L$9</definedName>
    <definedName name="CRBPEHCPTESAJ60321___MSNANN0">'Charges_Produits Soins'!$N$9</definedName>
    <definedName name="CRBPEHCPTESAJ60321___RECANN0">'Charges_Produits Soins'!$M$9</definedName>
    <definedName name="CRBPEHCPTESAJ6066____CARANM2">'Charges_Produits Soins'!$L$10</definedName>
    <definedName name="CRBPEHCPTESAJ6066____MSNANN0">'Charges_Produits Soins'!$N$10</definedName>
    <definedName name="CRBPEHCPTESAJ6066____RECANN0">'Charges_Produits Soins'!$M$10</definedName>
    <definedName name="CRBPEHCPTESAJ6111____CARANM2">'Charges_Produits Soins'!$L$11</definedName>
    <definedName name="CRBPEHCPTESAJ6111____MSNANN0">'Charges_Produits Soins'!$N$11</definedName>
    <definedName name="CRBPEHCPTESAJ6111____RECANN0">'Charges_Produits Soins'!$M$11</definedName>
    <definedName name="CRBPEHCPTESAJ61121___CARANM2">'Charges_Produits Soins'!$L$12</definedName>
    <definedName name="CRBPEHCPTESAJ61121___MSNANN0">'Charges_Produits Soins'!$N$12</definedName>
    <definedName name="CRBPEHCPTESAJ61121___RECANN0">'Charges_Produits Soins'!$M$12</definedName>
    <definedName name="CRBPEHCPTESAJ61551___CARANM2">'Charges_Produits Soins'!$L$13</definedName>
    <definedName name="CRBPEHCPTESAJ61551___MSNANN0">'Charges_Produits Soins'!$N$13</definedName>
    <definedName name="CRBPEHCPTESAJ61551___RECANN0">'Charges_Produits Soins'!$M$13</definedName>
    <definedName name="CRBPEHCPTESAJ61562___CARANM2">'Charges_Produits Soins'!$L$14</definedName>
    <definedName name="CRBPEHCPTESAJ61562___MSNANN0">'Charges_Produits Soins'!$N$14</definedName>
    <definedName name="CRBPEHCPTESAJ61562___RECANN0">'Charges_Produits Soins'!$M$14</definedName>
    <definedName name="CRBPEHCPTESAJ61681___CARANM2">'Charges_Produits Soins'!$L$15</definedName>
    <definedName name="CRBPEHCPTESAJ61681___MSNANN0">'Charges_Produits Soins'!$N$15</definedName>
    <definedName name="CRBPEHCPTESAJ61681___RECANN0">'Charges_Produits Soins'!$M$15</definedName>
    <definedName name="CRBPEHCPTESAJ621_____CARANM2">'Charges_Produits Soins'!$L$16</definedName>
    <definedName name="CRBPEHCPTESAJ621_____MSNANN0">'Charges_Produits Soins'!$N$16</definedName>
    <definedName name="CRBPEHCPTESAJ621_____RECANN0">'Charges_Produits Soins'!$M$16</definedName>
    <definedName name="CRBPEHCPTESAJ62113___CARANM2">'Charges_Produits Soins'!$L$17</definedName>
    <definedName name="CRBPEHCPTESAJ62113___MSNANN0">'Charges_Produits Soins'!$N$17</definedName>
    <definedName name="CRBPEHCPTESAJ62113___RECANN0">'Charges_Produits Soins'!$M$17</definedName>
    <definedName name="CRBPEHCPTESAJ6223____CARANM2">'Charges_Produits Soins'!$L$18</definedName>
    <definedName name="CRBPEHCPTESAJ6223____MSNANN0">'Charges_Produits Soins'!$N$18</definedName>
    <definedName name="CRBPEHCPTESAJ6223____RECANN0">'Charges_Produits Soins'!$M$18</definedName>
    <definedName name="CRBPEHCPTESAJ6242____CARANM2">'Charges_Produits Soins'!$L$19</definedName>
    <definedName name="CRBPEHCPTESAJ6242____MSNANN0">'Charges_Produits Soins'!$N$19</definedName>
    <definedName name="CRBPEHCPTESAJ6242____RECANN0">'Charges_Produits Soins'!$M$19</definedName>
    <definedName name="CRBPEHCPTESAJ631_____CARANM2">'Charges_Produits Soins'!$L$20</definedName>
    <definedName name="CRBPEHCPTESAJ631_____MSNANN0">'Charges_Produits Soins'!$N$20</definedName>
    <definedName name="CRBPEHCPTESAJ631_____RECANN0">'Charges_Produits Soins'!$M$20</definedName>
    <definedName name="CRBPEHCPTESAJ633_____CARANM2">'Charges_Produits Soins'!$L$21</definedName>
    <definedName name="CRBPEHCPTESAJ633_____MSNANN0">'Charges_Produits Soins'!$N$21</definedName>
    <definedName name="CRBPEHCPTESAJ633_____RECANN0">'Charges_Produits Soins'!$M$21</definedName>
    <definedName name="CRBPEHCPTESAJ64______CARANM2">'Charges_Produits Soins'!$L$22</definedName>
    <definedName name="CRBPEHCPTESAJ64______MSNANN0">'Charges_Produits Soins'!$N$22</definedName>
    <definedName name="CRBPEHCPTESAJ64______RECANN0">'Charges_Produits Soins'!$M$22</definedName>
    <definedName name="CRBPEHCPTESAJ681_____CARANM2">'Charges_Produits Soins'!$L$23</definedName>
    <definedName name="CRBPEHCPTESAJ681_____MSNANN0">'Charges_Produits Soins'!$N$23</definedName>
    <definedName name="CRBPEHCPTESAJ681_____RECANN0">'Charges_Produits Soins'!$M$23</definedName>
    <definedName name="CRBPEHCPTESAJ6874____CARANM2">'Charges_Produits Soins'!$L$24</definedName>
    <definedName name="CRBPEHCPTESAJ6874____MSNANN0">'Charges_Produits Soins'!$N$24</definedName>
    <definedName name="CRBPEHCPTESAJ6874____RECANN0">'Charges_Produits Soins'!$M$24</definedName>
    <definedName name="CRBPEHCPTESHP11510___BPPANN0">'Calcul tarif'!$E$14</definedName>
    <definedName name="CRBPEHCPTESHP11510___BPRANN0">'Calcul tarif'!$F$14</definedName>
    <definedName name="CRBPEHCPTESHP11511___BPPANN0">'Calcul tarif'!$E$9</definedName>
    <definedName name="CRBPEHCPTESHP11511___BPRANN0">'Calcul tarif'!$F$9</definedName>
    <definedName name="CRBPEHCPTESHP1161____BPPANN0">'Calcul tarif'!$E$10</definedName>
    <definedName name="CRBPEHCPTESHP1161____BPRANN0">'Calcul tarif'!$F$10</definedName>
    <definedName name="CRBPEHCPTESHP1162____BPPANN0">'Calcul tarif'!$E$11</definedName>
    <definedName name="CRBPEHCPTESHP1162____BPRANN0">'Calcul tarif'!$F$11</definedName>
    <definedName name="CRBPEHCPTESHP1163____BPPANN0">'Calcul tarif'!$E$12</definedName>
    <definedName name="CRBPEHCPTESHP1163____BPRANN0">'Calcul tarif'!$F$12</definedName>
    <definedName name="CRBPEHCPTESHP6_______BPRANN0">'Charges_Produits Soins'!$J$25</definedName>
    <definedName name="CRBPEHCPTESHP6021____CARANM2">'Charges_Produits Soins'!$F$8</definedName>
    <definedName name="CRBPEHCPTESHP6021____MSNANN0">'Charges_Produits Soins'!$H$8</definedName>
    <definedName name="CRBPEHCPTESHP6021____RECANN0">'Charges_Produits Soins'!$G$8</definedName>
    <definedName name="CRBPEHCPTESHP60321___CARANM2">'Charges_Produits Soins'!$F$9</definedName>
    <definedName name="CRBPEHCPTESHP60321___MSNANN0">'Charges_Produits Soins'!$H$9</definedName>
    <definedName name="CRBPEHCPTESHP60321___RECANN0">'Charges_Produits Soins'!$G$9</definedName>
    <definedName name="CRBPEHCPTESHP6066____CARANM2">'Charges_Produits Soins'!$F$10</definedName>
    <definedName name="CRBPEHCPTESHP6066____MSNANN0">'Charges_Produits Soins'!$H$10</definedName>
    <definedName name="CRBPEHCPTESHP6066____RECANN0">'Charges_Produits Soins'!$G$10</definedName>
    <definedName name="CRBPEHCPTESHP6111____CARANM2">'Charges_Produits Soins'!$F$11</definedName>
    <definedName name="CRBPEHCPTESHP6111____MSNANN0">'Charges_Produits Soins'!$H$11</definedName>
    <definedName name="CRBPEHCPTESHP6111____RECANN0">'Charges_Produits Soins'!$G$11</definedName>
    <definedName name="CRBPEHCPTESHP61121___CARANM2">'Charges_Produits Soins'!$F$12</definedName>
    <definedName name="CRBPEHCPTESHP61121___MSNANN0">'Charges_Produits Soins'!$H$12</definedName>
    <definedName name="CRBPEHCPTESHP61121___RECANN0">'Charges_Produits Soins'!$G$12</definedName>
    <definedName name="CRBPEHCPTESHP61551___CARANM2">'Charges_Produits Soins'!$F$13</definedName>
    <definedName name="CRBPEHCPTESHP61551___MSNANN0">'Charges_Produits Soins'!$H$13</definedName>
    <definedName name="CRBPEHCPTESHP61551___RECANN0">'Charges_Produits Soins'!$G$13</definedName>
    <definedName name="CRBPEHCPTESHP61562___CARANM2">'Charges_Produits Soins'!$F$14</definedName>
    <definedName name="CRBPEHCPTESHP61562___MSNANN0">'Charges_Produits Soins'!$H$14</definedName>
    <definedName name="CRBPEHCPTESHP61562___RECANN0">'Charges_Produits Soins'!$G$14</definedName>
    <definedName name="CRBPEHCPTESHP61681___CARANM2">'Charges_Produits Soins'!$F$15</definedName>
    <definedName name="CRBPEHCPTESHP61681___MSNANN0">'Charges_Produits Soins'!$H$15</definedName>
    <definedName name="CRBPEHCPTESHP61681___RECANN0">'Charges_Produits Soins'!$G$15</definedName>
    <definedName name="CRBPEHCPTESHP621_____CARANM2">'Charges_Produits Soins'!$F$16</definedName>
    <definedName name="CRBPEHCPTESHP621_____MSNANN0">'Charges_Produits Soins'!$H$16</definedName>
    <definedName name="CRBPEHCPTESHP621_____RECANN0">'Charges_Produits Soins'!$G$16</definedName>
    <definedName name="CRBPEHCPTESHP62113___CARANM2">'Charges_Produits Soins'!$F$17</definedName>
    <definedName name="CRBPEHCPTESHP62113___MSNANN0">'Charges_Produits Soins'!$H$17</definedName>
    <definedName name="CRBPEHCPTESHP62113___RECANN0">'Charges_Produits Soins'!$G$17</definedName>
    <definedName name="CRBPEHCPTESHP6223____CARANM2">'Charges_Produits Soins'!$F$18</definedName>
    <definedName name="CRBPEHCPTESHP6223____MSNANN0">'Charges_Produits Soins'!$H$18</definedName>
    <definedName name="CRBPEHCPTESHP6223____RECANN0">'Charges_Produits Soins'!$G$18</definedName>
    <definedName name="CRBPEHCPTESHP6242____CARANM2">'Charges_Produits Soins'!$F$19</definedName>
    <definedName name="CRBPEHCPTESHP6242____MSNANN0">'Charges_Produits Soins'!$H$19</definedName>
    <definedName name="CRBPEHCPTESHP6242____RECANN0">'Charges_Produits Soins'!$G$19</definedName>
    <definedName name="CRBPEHCPTESHP631_____CARANM2">'Charges_Produits Soins'!$F$20</definedName>
    <definedName name="CRBPEHCPTESHP631_____MSNANN0">'Charges_Produits Soins'!$H$20</definedName>
    <definedName name="CRBPEHCPTESHP631_____RECANN0">'Charges_Produits Soins'!$G$20</definedName>
    <definedName name="CRBPEHCPTESHP633_____CARANM2">'Charges_Produits Soins'!$F$21</definedName>
    <definedName name="CRBPEHCPTESHP633_____MSNANN0">'Charges_Produits Soins'!$H$21</definedName>
    <definedName name="CRBPEHCPTESHP633_____RECANN0">'Charges_Produits Soins'!$G$21</definedName>
    <definedName name="CRBPEHCPTESHP64______CARANM2">'Charges_Produits Soins'!$F$22</definedName>
    <definedName name="CRBPEHCPTESHP64______MSNANN0">'Charges_Produits Soins'!$H$22</definedName>
    <definedName name="CRBPEHCPTESHP64______RECANN0">'Charges_Produits Soins'!$G$22</definedName>
    <definedName name="CRBPEHCPTESHP681_____CARANM2">'Charges_Produits Soins'!$F$23</definedName>
    <definedName name="CRBPEHCPTESHP681_____MSNANN0">'Charges_Produits Soins'!$H$23</definedName>
    <definedName name="CRBPEHCPTESHP681_____RECANN0">'Charges_Produits Soins'!$G$23</definedName>
    <definedName name="CRBPEHCPTESHP6874____CARANM2">'Charges_Produits Soins'!$F$24</definedName>
    <definedName name="CRBPEHCPTESHP6874____MSNANN0">'Charges_Produits Soins'!$H$24</definedName>
    <definedName name="CRBPEHCPTESHP6874____RECANN0">'Charges_Produits Soins'!$G$24</definedName>
    <definedName name="CRBPEHCPTESHT11510___BPPANN0">'Calcul tarif'!$I$14</definedName>
    <definedName name="CRBPEHCPTESHT11510___BPRANN0">'Calcul tarif'!$J$14</definedName>
    <definedName name="CRBPEHCPTESHT11511___BPPANN0">'Calcul tarif'!$I$9</definedName>
    <definedName name="CRBPEHCPTESHT11511___BPRANN0">'Calcul tarif'!$J$9</definedName>
    <definedName name="CRBPEHCPTESHT1161____BPPANN0">'Calcul tarif'!$I$10</definedName>
    <definedName name="CRBPEHCPTESHT1161____BPRANN0">'Calcul tarif'!$J$10</definedName>
    <definedName name="CRBPEHCPTESHT1162____BPPANN0">'Calcul tarif'!$I$11</definedName>
    <definedName name="CRBPEHCPTESHT1162____BPRANN0">'Calcul tarif'!$J$11</definedName>
    <definedName name="CRBPEHCPTESHT1163____BPPANN0">'Calcul tarif'!$I$12</definedName>
    <definedName name="CRBPEHCPTESHT1163____BPRANN0">'Calcul tarif'!$J$12</definedName>
    <definedName name="CRBPEHCPTESHT6_______BPRANN0">'Charges_Produits Soins'!$U$25</definedName>
    <definedName name="CRBPEHCPTESHT6021____CARANM2">'Charges_Produits Soins'!$Q$8</definedName>
    <definedName name="CRBPEHCPTESHT6021____MSNANN0">'Charges_Produits Soins'!$S$8</definedName>
    <definedName name="CRBPEHCPTESHT6021____RECANN0">'Charges_Produits Soins'!$R$8</definedName>
    <definedName name="CRBPEHCPTESHT60321___CARANM2">'Charges_Produits Soins'!$Q$9</definedName>
    <definedName name="CRBPEHCPTESHT60321___MSNANN0">'Charges_Produits Soins'!$S$9</definedName>
    <definedName name="CRBPEHCPTESHT60321___RECANN0">'Charges_Produits Soins'!$R$9</definedName>
    <definedName name="CRBPEHCPTESHT6066____CARANM2">'Charges_Produits Soins'!$Q$10</definedName>
    <definedName name="CRBPEHCPTESHT6066____MSNANN0">'Charges_Produits Soins'!$S$10</definedName>
    <definedName name="CRBPEHCPTESHT6066____RECANN0">'Charges_Produits Soins'!$R$10</definedName>
    <definedName name="CRBPEHCPTESHT6111____CARANM2">'Charges_Produits Soins'!$Q$11</definedName>
    <definedName name="CRBPEHCPTESHT6111____MSNANN0">'Charges_Produits Soins'!$S$11</definedName>
    <definedName name="CRBPEHCPTESHT6111____RECANN0">'Charges_Produits Soins'!$R$11</definedName>
    <definedName name="CRBPEHCPTESHT61121___CARANM2">'Charges_Produits Soins'!$Q$12</definedName>
    <definedName name="CRBPEHCPTESHT61121___MSNANN0">'Charges_Produits Soins'!$S$12</definedName>
    <definedName name="CRBPEHCPTESHT61121___RECANN0">'Charges_Produits Soins'!$R$12</definedName>
    <definedName name="CRBPEHCPTESHT61551___CARANM2">'Charges_Produits Soins'!$Q$13</definedName>
    <definedName name="CRBPEHCPTESHT61551___MSNANN0">'Charges_Produits Soins'!$S$13</definedName>
    <definedName name="CRBPEHCPTESHT61551___RECANN0">'Charges_Produits Soins'!$R$13</definedName>
    <definedName name="CRBPEHCPTESHT61562___CARANM2">'Charges_Produits Soins'!$Q$14</definedName>
    <definedName name="CRBPEHCPTESHT61562___MSNANN0">'Charges_Produits Soins'!$S$14</definedName>
    <definedName name="CRBPEHCPTESHT61562___RECANN0">'Charges_Produits Soins'!$R$14</definedName>
    <definedName name="CRBPEHCPTESHT61681___CARANM2">'Charges_Produits Soins'!$Q$15</definedName>
    <definedName name="CRBPEHCPTESHT61681___MSNANN0">'Charges_Produits Soins'!$S$15</definedName>
    <definedName name="CRBPEHCPTESHT61681___RECANN0">'Charges_Produits Soins'!$R$15</definedName>
    <definedName name="CRBPEHCPTESHT621_____CARANM2">'Charges_Produits Soins'!$Q$16</definedName>
    <definedName name="CRBPEHCPTESHT621_____MSNANN0">'Charges_Produits Soins'!$S$16</definedName>
    <definedName name="CRBPEHCPTESHT621_____RECANN0">'Charges_Produits Soins'!$R$16</definedName>
    <definedName name="CRBPEHCPTESHT62113___CARANM2">'Charges_Produits Soins'!$Q$17</definedName>
    <definedName name="CRBPEHCPTESHT62113___MSNANN0">'Charges_Produits Soins'!$S$17</definedName>
    <definedName name="CRBPEHCPTESHT62113___RECANN0">'Charges_Produits Soins'!$R$17</definedName>
    <definedName name="CRBPEHCPTESHT6223____CARANM2">'Charges_Produits Soins'!$Q$18</definedName>
    <definedName name="CRBPEHCPTESHT6223____MSNANN0">'Charges_Produits Soins'!$S$18</definedName>
    <definedName name="CRBPEHCPTESHT6223____RECANN0">'Charges_Produits Soins'!$R$18</definedName>
    <definedName name="CRBPEHCPTESHT6242____CARANM2">'Charges_Produits Soins'!$Q$19</definedName>
    <definedName name="CRBPEHCPTESHT6242____MSNANN0">'Charges_Produits Soins'!$S$19</definedName>
    <definedName name="CRBPEHCPTESHT6242____RECANN0">'Charges_Produits Soins'!$R$19</definedName>
    <definedName name="CRBPEHCPTESHT631_____CARANM2">'Charges_Produits Soins'!$Q$20</definedName>
    <definedName name="CRBPEHCPTESHT631_____MSNANN0">'Charges_Produits Soins'!$S$20</definedName>
    <definedName name="CRBPEHCPTESHT631_____RECANN0">'Charges_Produits Soins'!$R$20</definedName>
    <definedName name="CRBPEHCPTESHT633_____CARANM2">'Charges_Produits Soins'!$Q$21</definedName>
    <definedName name="CRBPEHCPTESHT633_____MSNANN0">'Charges_Produits Soins'!$S$21</definedName>
    <definedName name="CRBPEHCPTESHT633_____RECANN0">'Charges_Produits Soins'!$R$21</definedName>
    <definedName name="CRBPEHCPTESHT64______CARANM2">'Charges_Produits Soins'!$Q$22</definedName>
    <definedName name="CRBPEHCPTESHT64______MSNANN0">'Charges_Produits Soins'!$S$22</definedName>
    <definedName name="CRBPEHCPTESHT64______RECANN0">'Charges_Produits Soins'!$R$22</definedName>
    <definedName name="CRBPEHCPTESHT681_____CARANM2">'Charges_Produits Soins'!$Q$23</definedName>
    <definedName name="CRBPEHCPTESHT681_____MSNANN0">'Charges_Produits Soins'!$S$23</definedName>
    <definedName name="CRBPEHCPTESHT681_____RECANN0">'Charges_Produits Soins'!$R$23</definedName>
    <definedName name="CRBPEHCPTESHT6874____CARANM2">'Charges_Produits Soins'!$Q$24</definedName>
    <definedName name="CRBPEHCPTESHT6874____MSNANN0">'Charges_Produits Soins'!$S$24</definedName>
    <definedName name="CRBPEHCPTESHT6874____RECANN0">'Charges_Produits Soins'!$R$24</definedName>
    <definedName name="CRBPEHIDEN___ADRESSE____ANN0">'FINESS'!$E$9</definedName>
    <definedName name="CRBPEHIDEN___ANNEEREF___ANN0">'FINESS'!$M$2</definedName>
    <definedName name="CRBPEHIDEN___CAPAAUTO___ANN0">'FINESS'!$E$31</definedName>
    <definedName name="CRBPEHIDEN___CATEGORI___ANN0">'FINESS'!$E$23</definedName>
    <definedName name="CRBPEHIDEN___CCNT_______ANN0">'FINESS'!$E$27</definedName>
    <definedName name="CRBPEHIDEN___COMPETEN___ANN0">'FINESS'!$E$25</definedName>
    <definedName name="CRBPEHIDEN___DATEARRI___ANN0">'Conversions'!$B$1</definedName>
    <definedName name="CRBPEHIDEN___DATEHABI___ANN0">'FINESS'!$E$13</definedName>
    <definedName name="CRBPEHIDEN___DEPARTEM___ANN0">'FINESS'!$I$13</definedName>
    <definedName name="CRBPEHIDEN___EMAIL______ANN0">'FINESS'!$K$17</definedName>
    <definedName name="CRBPEHIDEN___FAX________ANN0">'FINESS'!$H$17</definedName>
    <definedName name="CRBPEHIDEN___HABILIAS___ANN0">'FINESS'!$E$33</definedName>
    <definedName name="CRBPEHIDEN___NFINESS____ANN0">'FINESS'!$E$7</definedName>
    <definedName name="CRBPEHIDEN___NOMDIREC___ANN0">'FINESS'!$E$19</definedName>
    <definedName name="CRBPEHIDEN___NOMETAB____ANN0">'FINESS'!$G$7</definedName>
    <definedName name="CRBPEHIDEN___ORGAGEST___ANN0">'FINESS'!$E$15</definedName>
    <definedName name="CRBPEHIDEN___TEL________ANN0">'FINESS'!$E$17</definedName>
    <definedName name="CRBPEHSALAD__ETPAUTR_BPPANN0">'Effectifs'!$E$21</definedName>
    <definedName name="CRBPEHSALAD__SALAUTR_BPPANN0">'Effectifs'!$I$21</definedName>
    <definedName name="CRBPEHSALAG__ETPAMP__BPPANN0">'Effectifs'!$E$13</definedName>
    <definedName name="CRBPEHSALAG__ETPANIM_BPPANN0">'Effectifs'!$E$11</definedName>
    <definedName name="CRBPEHSALAG__ETPASG__BPPANN0">'Effectifs'!$E$14</definedName>
    <definedName name="CRBPEHSALAG__ETPASH__BPPANN0">'Effectifs'!$E$12</definedName>
    <definedName name="CRBPEHSALAG__ETPAUX__BPPANN0">'Effectifs'!$E$17</definedName>
    <definedName name="CRBPEHSALAG__ETPDIR__BPPANN0">'Effectifs'!$E$9</definedName>
    <definedName name="CRBPEHSALAG__ETPINF__BPPANN0">'Effectifs'!$E$16</definedName>
    <definedName name="CRBPEHSALAG__ETPMED__BPPANN0">'Effectifs'!$E$19</definedName>
    <definedName name="CRBPEHSALAG__ETPPHA__BPPANN0">'Effectifs'!$E$18</definedName>
    <definedName name="CRBPEHSALAG__ETPPSY__BPPANN0">'Effectifs'!$E$15</definedName>
    <definedName name="CRBPEHSALAG__ETPSG___BPPANN0">'Effectifs'!$E$10</definedName>
    <definedName name="CRBPEHSALAG__SALAMP__BPPANN0">'Effectifs'!$I$13</definedName>
    <definedName name="CRBPEHSALAG__SALANIM_BPPANN0">'Effectifs'!$I$11</definedName>
    <definedName name="CRBPEHSALAG__SALASG__BPPANN0">'Effectifs'!$I$14</definedName>
    <definedName name="CRBPEHSALAG__SALASH__BPPANN0">'Effectifs'!$I$12</definedName>
    <definedName name="CRBPEHSALAG__SALAUX__BPPANN0">'Effectifs'!$I$17</definedName>
    <definedName name="CRBPEHSALAG__SALDIR__BPPANN0">'Effectifs'!$I$9</definedName>
    <definedName name="CRBPEHSALAG__SALINF__BPPANN0">'Effectifs'!$I$16</definedName>
    <definedName name="CRBPEHSALAG__SALMED__BPPANN0">'Effectifs'!$I$19</definedName>
    <definedName name="CRBPEHSALAG__SALPHA__BPPANN0">'Effectifs'!$I$18</definedName>
    <definedName name="CRBPEHSALAG__SALPSY__BPPANN0">'Effectifs'!$I$15</definedName>
    <definedName name="CRBPEHSALAG__SALSG___BPPANN0">'Effectifs'!$I$10</definedName>
    <definedName name="CRBPEHSALAH__ETPAUTR_BPPANN0">'Effectifs'!$E$20</definedName>
    <definedName name="CRBPEHSALAH__SALAUTR_BPPANN0">'Effectifs'!$I$20</definedName>
    <definedName name="CRBPEHSALAS__ETPAUTR_BPPANN0">'Effectifs'!$E$22</definedName>
    <definedName name="CRBPEHSALAS__SALAUTR_BPPANN0">'Effectifs'!$I$22</definedName>
    <definedName name="Liste_des_codes_convention" localSheetId="0">'Listes'!$B$18:$C$25</definedName>
    <definedName name="_xlnm.Print_Area" localSheetId="3">'Activité'!$A$1:$N$32</definedName>
    <definedName name="_xlnm.Print_Area" localSheetId="6">'Calcul tarif'!$A$1:$L$17</definedName>
    <definedName name="_xlnm.Print_Area" localSheetId="5">'Charges_Produits Soins'!$B$2:$V$27</definedName>
    <definedName name="_xlnm.Print_Area" localSheetId="7">'Effectifs'!$A$1:$N$25</definedName>
    <definedName name="_xlnm.Print_Area" localSheetId="2">'FINESS'!$B$1:$O$40</definedName>
    <definedName name="_xlnm.Print_Area" localSheetId="4">'GIR-GMP-PMP '!$A$1:$K$31</definedName>
  </definedNames>
  <calcPr fullCalcOnLoad="1"/>
</workbook>
</file>

<file path=xl/sharedStrings.xml><?xml version="1.0" encoding="utf-8"?>
<sst xmlns="http://schemas.openxmlformats.org/spreadsheetml/2006/main" count="471" uniqueCount="431">
  <si>
    <t>Ergothérapie</t>
  </si>
  <si>
    <t>Maintenance du matériel médical</t>
  </si>
  <si>
    <t>Personnel extérieur à l'établissement</t>
  </si>
  <si>
    <t>Entretien et réparation sur biens mobiliers : matériel et outillage à caractère médical</t>
  </si>
  <si>
    <t>Nombre de résidents  GIR  I</t>
  </si>
  <si>
    <t>Nombre de résidents  GIR  II</t>
  </si>
  <si>
    <t>Nombre de résidents  GIR  III</t>
  </si>
  <si>
    <t>Nombre de résidents  GIR  IV</t>
  </si>
  <si>
    <t>Nombre de résidents  GIR  V</t>
  </si>
  <si>
    <t>GROUPES ISO RESSOURCES (GIR)</t>
  </si>
  <si>
    <t>G1/G</t>
  </si>
  <si>
    <t>G2/G</t>
  </si>
  <si>
    <t>G3/G</t>
  </si>
  <si>
    <t>G</t>
  </si>
  <si>
    <t>ADRESSE :</t>
  </si>
  <si>
    <t>C.C.N.T. :</t>
  </si>
  <si>
    <t>DATE D’ARRIVEE DES DOCUMENTS :</t>
  </si>
  <si>
    <t>dont PASA</t>
  </si>
  <si>
    <t>dont UHR</t>
  </si>
  <si>
    <t>6011;6021;6022</t>
  </si>
  <si>
    <t>HP</t>
  </si>
  <si>
    <t>HT</t>
  </si>
  <si>
    <t>AJ</t>
  </si>
  <si>
    <t>Médecin</t>
  </si>
  <si>
    <t>M21(+bis)</t>
  </si>
  <si>
    <t>Dotation (débits) de l'exercice aux amortissements comptables excédentaires différés (compte 116-1)</t>
  </si>
  <si>
    <t>Solde débiteur du compte 116-2: Dépenses pour congés payés ou solde créditeur du compte 4282: dettes provisionnées pour congés à payer</t>
  </si>
  <si>
    <t>PMP en cours de validité</t>
  </si>
  <si>
    <t>GMP</t>
  </si>
  <si>
    <t>Année N :</t>
  </si>
  <si>
    <t>Département :</t>
  </si>
  <si>
    <t>TELEPHONE / FAX / Email :</t>
  </si>
  <si>
    <t>CATEGORIE :</t>
  </si>
  <si>
    <t>CAPACITE AUTORISEE (HP - AJ - HT) :</t>
  </si>
  <si>
    <t>Financées (en fonctionnement)</t>
  </si>
  <si>
    <t>Autorisées</t>
  </si>
  <si>
    <t xml:space="preserve">PLACES </t>
  </si>
  <si>
    <t>N° de 
compte</t>
  </si>
  <si>
    <t>M22(+bis)</t>
  </si>
  <si>
    <t>Proposé 
reconduction</t>
  </si>
  <si>
    <t>Proposé 
mesures nouvelles</t>
  </si>
  <si>
    <t>Approuvé</t>
  </si>
  <si>
    <t>Réalisé</t>
  </si>
  <si>
    <t>Hébergement permanent ''soins''</t>
  </si>
  <si>
    <t>Quote part
dépendance</t>
  </si>
  <si>
    <t>Proposé reconduction</t>
  </si>
  <si>
    <t>Proposé mesures nouvelles</t>
  </si>
  <si>
    <t>Cotation
GIR</t>
  </si>
  <si>
    <t xml:space="preserve">Personnel salarié </t>
  </si>
  <si>
    <t>A-B</t>
  </si>
  <si>
    <t>C</t>
  </si>
  <si>
    <t>D</t>
  </si>
  <si>
    <t>E</t>
  </si>
  <si>
    <t>F</t>
  </si>
  <si>
    <t>Proposé (R+MN)</t>
  </si>
  <si>
    <t>Proposé</t>
  </si>
  <si>
    <t xml:space="preserve">Proposé </t>
  </si>
  <si>
    <t>H</t>
  </si>
  <si>
    <t>Liste des catégories FINESS</t>
  </si>
  <si>
    <t>----</t>
  </si>
  <si>
    <t>CCNT 1951</t>
  </si>
  <si>
    <t>UGECAM</t>
  </si>
  <si>
    <t>CCCRF</t>
  </si>
  <si>
    <t>CR</t>
  </si>
  <si>
    <t>FPH (titre IV)</t>
  </si>
  <si>
    <t>FPH</t>
  </si>
  <si>
    <t>FPT (titre III)</t>
  </si>
  <si>
    <t>FPT</t>
  </si>
  <si>
    <t>Autre</t>
  </si>
  <si>
    <t>ADMR</t>
  </si>
  <si>
    <t>BAD</t>
  </si>
  <si>
    <t>CCU</t>
  </si>
  <si>
    <t>Budget</t>
  </si>
  <si>
    <t>Girage</t>
  </si>
  <si>
    <t>GIR 1</t>
  </si>
  <si>
    <t>GIR 2</t>
  </si>
  <si>
    <t>GIR 3</t>
  </si>
  <si>
    <t>GIR 4</t>
  </si>
  <si>
    <t>GIR 5</t>
  </si>
  <si>
    <t>GIR 6</t>
  </si>
  <si>
    <t>(1)</t>
  </si>
  <si>
    <t>(2)</t>
  </si>
  <si>
    <t>(1) x (3)</t>
  </si>
  <si>
    <t>(2) x (3)</t>
  </si>
  <si>
    <t>Résidents de moins de 60 ans</t>
  </si>
  <si>
    <t xml:space="preserve">       Résidents de moins de 60 ans</t>
  </si>
  <si>
    <t>%</t>
  </si>
  <si>
    <t>En points</t>
  </si>
  <si>
    <t>Formule</t>
  </si>
  <si>
    <r>
      <rPr>
        <b/>
        <sz val="10"/>
        <rFont val="Times New Roman"/>
        <family val="1"/>
      </rPr>
      <t>G1</t>
    </r>
    <r>
      <rPr>
        <sz val="10"/>
        <rFont val="Times New Roman"/>
        <family val="1"/>
      </rPr>
      <t xml:space="preserve"> - Production de points GIR dans les groupes iso-ressources 1 et 2</t>
    </r>
  </si>
  <si>
    <r>
      <rPr>
        <b/>
        <sz val="10"/>
        <rFont val="Times New Roman"/>
        <family val="1"/>
      </rPr>
      <t>G2</t>
    </r>
    <r>
      <rPr>
        <sz val="10"/>
        <rFont val="Times New Roman"/>
        <family val="1"/>
      </rPr>
      <t xml:space="preserve"> - Production de points GIR dans les groupes iso-ressources 3 et 4</t>
    </r>
  </si>
  <si>
    <t xml:space="preserve">G - Production total de points GIR </t>
  </si>
  <si>
    <t>Total points GIR pour TARIFS</t>
  </si>
  <si>
    <t>Valorisation en points GIR de la cotation GIR permettant le calcul du GMP</t>
  </si>
  <si>
    <t>Valorisation en points GIR de la cotation GIR servant de base au calcul des tarifs dépendance et soins</t>
  </si>
  <si>
    <t>Taux
d'activité</t>
  </si>
  <si>
    <t>Nombre de résidents GIR VI</t>
  </si>
  <si>
    <t>TOTAL</t>
  </si>
  <si>
    <t>Nombre de résidents</t>
  </si>
  <si>
    <t>Activité prévisionnelle</t>
  </si>
  <si>
    <t>Activité (hors AJ-HT)</t>
  </si>
  <si>
    <t>TOTAL CHARGES NETTES (R + MN)</t>
  </si>
  <si>
    <t>(R+MN)</t>
  </si>
  <si>
    <t>G-H</t>
  </si>
  <si>
    <t xml:space="preserve"> </t>
  </si>
  <si>
    <t>Calcul tarif</t>
  </si>
  <si>
    <t>Nombre d'E.T.P.</t>
  </si>
  <si>
    <t>Personnel</t>
  </si>
  <si>
    <t>Hébergement</t>
  </si>
  <si>
    <t>Dépendance</t>
  </si>
  <si>
    <t>Soins</t>
  </si>
  <si>
    <t>montant des salaires chargés</t>
  </si>
  <si>
    <t>Animation - Social</t>
  </si>
  <si>
    <t>Autres auxiliaires médicaux</t>
  </si>
  <si>
    <t>Option tarifaire (tarif global/tarif partiel)</t>
  </si>
  <si>
    <t>Date de validation</t>
  </si>
  <si>
    <t>Présence de PUI (non par défaut)</t>
  </si>
  <si>
    <t>TP</t>
  </si>
  <si>
    <t>TG</t>
  </si>
  <si>
    <t>NON</t>
  </si>
  <si>
    <t>OUI</t>
  </si>
  <si>
    <t>Rien par défaut</t>
  </si>
  <si>
    <t>NON par défaut</t>
  </si>
  <si>
    <t>Liste de la ''présence PUI''</t>
  </si>
  <si>
    <t>Liste des ''options tarifaires''</t>
  </si>
  <si>
    <t xml:space="preserve">          Sous total : Résidents de plus de 60 ans</t>
  </si>
  <si>
    <t xml:space="preserve">Budget Prévisionnel - EHPAD </t>
  </si>
  <si>
    <t>EHPAD</t>
  </si>
  <si>
    <t>Etablissement d'hébergement pour personnes âgées dépendantes (EHPAD)</t>
  </si>
  <si>
    <t>Libellé court catégorie  Finess</t>
  </si>
  <si>
    <t>code</t>
  </si>
  <si>
    <t>description</t>
  </si>
  <si>
    <t>libellé long HAPI</t>
  </si>
  <si>
    <t>000</t>
  </si>
  <si>
    <t>Liste des codes convention/statut</t>
  </si>
  <si>
    <r>
      <t>CCNT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1966</t>
    </r>
  </si>
  <si>
    <t>CCNT 65</t>
  </si>
  <si>
    <t>tarif partiel</t>
  </si>
  <si>
    <t>tarif global</t>
  </si>
  <si>
    <t xml:space="preserve"> pas de pharmacie à usage intérieur</t>
  </si>
  <si>
    <t>pharmacie à usage intérieur</t>
  </si>
  <si>
    <t>branche aide à domicile</t>
  </si>
  <si>
    <t>convention collective unique</t>
  </si>
  <si>
    <t>croix rouge</t>
  </si>
  <si>
    <t>fonction publique hospitalière</t>
  </si>
  <si>
    <t>fonction publique territoriale</t>
  </si>
  <si>
    <t>---</t>
  </si>
  <si>
    <t>Listes Excel</t>
  </si>
  <si>
    <t>(3) *</t>
  </si>
  <si>
    <t>Activité Accueil de jour et Hébergement temporaire</t>
  </si>
  <si>
    <t>Accueil de jour</t>
  </si>
  <si>
    <t>Hébergement temporaire</t>
  </si>
  <si>
    <t>Variation des stocks des produits pharmaceutiques et à usage médical</t>
  </si>
  <si>
    <t xml:space="preserve">Fournitures médicales </t>
  </si>
  <si>
    <t>Impôts, taxes et versements assimilés sur rémunérations (administrations des impôts)</t>
  </si>
  <si>
    <t>Impôts, taxes et versements assimilés sur rémunérations (autres organismes)</t>
  </si>
  <si>
    <t>Charges de personnel</t>
  </si>
  <si>
    <t xml:space="preserve">Agents des services hospitaliers </t>
  </si>
  <si>
    <t>Aides-soignants – Aides médico-psychologiques </t>
  </si>
  <si>
    <t>Assistants de soins en gérontologie </t>
  </si>
  <si>
    <t xml:space="preserve">(+/-) Reprises de résultat (comptes 11510 ou 11519 en M22 bis ; comptes 111 ou 119 en M22) </t>
  </si>
  <si>
    <t>Transports d'usagers</t>
  </si>
  <si>
    <t xml:space="preserve">Dotations aux autres provisions réglementées </t>
  </si>
  <si>
    <t>PRODUITS AUTRES QUE CEUX DE LA TARIFICATION = B (soins)</t>
  </si>
  <si>
    <t xml:space="preserve">Sous-traitance: prestations à caractère médical </t>
  </si>
  <si>
    <t>INTITULE GENERIQUE</t>
  </si>
  <si>
    <t xml:space="preserve">Dotations aux amortissements, aux dépréciations et aux provisions: charges d'exploitation  (NB: pour les seuls amortissements liés à l'activité de soins) </t>
  </si>
  <si>
    <t>Infirmiers</t>
  </si>
  <si>
    <t>CADRE NORMALISE DE TRANSMISSION DU BUDGET PREVISIONNEL D'UN ETABLISSEMENT D'HEBERGEMENT POUR PERSONNES AGEES DEPENDANTES (EHPAD) - Section tarifaire soins</t>
  </si>
  <si>
    <t>Rémunérations d’intermédiaires et honoraires: intervenants médicaux</t>
  </si>
  <si>
    <t>Produits pharmaceutiques et produits à usage médical</t>
  </si>
  <si>
    <t xml:space="preserve">Primes d'assurance - Autres risques: assurance maladie, maternité et accident du travail </t>
  </si>
  <si>
    <t>Personnel intérimaire: personnel médical (62113 - M21) et para-médical (62114 - M21)</t>
  </si>
  <si>
    <t>Date de la dernière autorisation :</t>
  </si>
  <si>
    <t>ORGANISME GESTIONNAIRE :</t>
  </si>
  <si>
    <t>NOM DU DIRECTEUR ou de la personne ayant qualité pour  représenter l'établissement ou service :</t>
  </si>
  <si>
    <t>Autorité en charge de la tarification :</t>
  </si>
  <si>
    <t>N° FINESS / Nom de l'établissement ou du service :</t>
  </si>
  <si>
    <t>CAPACITE HABILITEE A L'AIDE SOCIALE :</t>
  </si>
  <si>
    <t>Nombre de résidents de l'EHPAD</t>
  </si>
  <si>
    <t>Total points GIR pour GMP</t>
  </si>
  <si>
    <t>* Repris depuis Activité, accueil permanent</t>
  </si>
  <si>
    <r>
      <rPr>
        <b/>
        <sz val="10"/>
        <rFont val="Times New Roman"/>
        <family val="1"/>
      </rPr>
      <t>G3</t>
    </r>
    <r>
      <rPr>
        <sz val="10"/>
        <rFont val="Times New Roman"/>
        <family val="1"/>
      </rPr>
      <t xml:space="preserve"> - Production de points GIR dans le groupe iso-ressources 5 et 6 </t>
    </r>
  </si>
  <si>
    <t>TOTAL DES CHARGES D'EXPLOITATION = A (soins)</t>
  </si>
  <si>
    <t>Hébergement permanent "soins"</t>
  </si>
  <si>
    <t>Reprises sur le compte 111 (M22) / 11511 (M22 bis, excédent affecté au financement des mesures d'exploitation non reconductibles) et le compte 10687 (excédent affecté  en réserve de compensation des charges d'amortissement)</t>
  </si>
  <si>
    <t>Provisionnements (débits) de l'exercice au compte 116-3: autres droits acquis par les salariés non provisionnés en application du 3° de l'article R314-45 du CASF et au compte 116-8</t>
  </si>
  <si>
    <t>Dépenses nettes autorisées [total charges nettes - (C+D+E+F)]</t>
  </si>
  <si>
    <t xml:space="preserve">DOTATION SOINS pour N </t>
  </si>
  <si>
    <t>Direction / Administration</t>
  </si>
  <si>
    <t>Services généraux</t>
  </si>
  <si>
    <t>Psychologues</t>
  </si>
  <si>
    <t>Pharmacien / Préparateur en pharmacie</t>
  </si>
  <si>
    <t>Autre personnel Hébergement</t>
  </si>
  <si>
    <t>Autre personnel Dépendance</t>
  </si>
  <si>
    <t>Autre personnel Soins</t>
  </si>
  <si>
    <t>Liste des départements</t>
  </si>
  <si>
    <t xml:space="preserve">Département </t>
  </si>
  <si>
    <t xml:space="preserve">Code </t>
  </si>
  <si>
    <t>Chef lieu</t>
  </si>
  <si>
    <t>Libellé</t>
  </si>
  <si>
    <t xml:space="preserve">Ain </t>
  </si>
  <si>
    <t>01</t>
  </si>
  <si>
    <t>Bourg-en-Bresse</t>
  </si>
  <si>
    <t xml:space="preserve">Aisne </t>
  </si>
  <si>
    <t>02</t>
  </si>
  <si>
    <t>Laon</t>
  </si>
  <si>
    <t xml:space="preserve">Allier </t>
  </si>
  <si>
    <t>03</t>
  </si>
  <si>
    <t>Moulins</t>
  </si>
  <si>
    <t xml:space="preserve">Alpes-de-Haute-Provence </t>
  </si>
  <si>
    <t>04</t>
  </si>
  <si>
    <t>Digne-les-Bains</t>
  </si>
  <si>
    <t xml:space="preserve">Hautes-Alpes </t>
  </si>
  <si>
    <t>05</t>
  </si>
  <si>
    <t>Gap</t>
  </si>
  <si>
    <t xml:space="preserve">Alpes-Maritimes </t>
  </si>
  <si>
    <t>06</t>
  </si>
  <si>
    <t>Nice</t>
  </si>
  <si>
    <t xml:space="preserve">Ardèche </t>
  </si>
  <si>
    <t>07</t>
  </si>
  <si>
    <t>Privas</t>
  </si>
  <si>
    <t xml:space="preserve">Ardennes </t>
  </si>
  <si>
    <t>08</t>
  </si>
  <si>
    <t>Charleville-Mézières</t>
  </si>
  <si>
    <t xml:space="preserve">Ariège </t>
  </si>
  <si>
    <t>09</t>
  </si>
  <si>
    <t>Foix</t>
  </si>
  <si>
    <t xml:space="preserve">Aube </t>
  </si>
  <si>
    <t>Troyes</t>
  </si>
  <si>
    <t xml:space="preserve">Aude </t>
  </si>
  <si>
    <t>Carcassonne</t>
  </si>
  <si>
    <t xml:space="preserve">Aveyron </t>
  </si>
  <si>
    <t>Rodez</t>
  </si>
  <si>
    <t xml:space="preserve">Bouches-du-Rhône </t>
  </si>
  <si>
    <t>Marseille</t>
  </si>
  <si>
    <t xml:space="preserve">Calvados </t>
  </si>
  <si>
    <t>Caen</t>
  </si>
  <si>
    <t xml:space="preserve">Cantal </t>
  </si>
  <si>
    <t>Aurillac</t>
  </si>
  <si>
    <t xml:space="preserve">Charente </t>
  </si>
  <si>
    <t>Angoulême</t>
  </si>
  <si>
    <t xml:space="preserve">Charente-Maritime </t>
  </si>
  <si>
    <t>La Rochelle</t>
  </si>
  <si>
    <t xml:space="preserve">Cher </t>
  </si>
  <si>
    <t>Bourges</t>
  </si>
  <si>
    <t xml:space="preserve">Corrèze </t>
  </si>
  <si>
    <t>Tulle</t>
  </si>
  <si>
    <t xml:space="preserve">Corse-du-Sud </t>
  </si>
  <si>
    <t xml:space="preserve">2A </t>
  </si>
  <si>
    <t>Ajaccio</t>
  </si>
  <si>
    <t xml:space="preserve">Haute-Corse </t>
  </si>
  <si>
    <t xml:space="preserve">2B </t>
  </si>
  <si>
    <t>Bastia</t>
  </si>
  <si>
    <t xml:space="preserve">Côte-d'Or </t>
  </si>
  <si>
    <t>Dijon</t>
  </si>
  <si>
    <t xml:space="preserve">Côtes-d'Armor </t>
  </si>
  <si>
    <t>Saint-Brieuc</t>
  </si>
  <si>
    <t xml:space="preserve">Creuse </t>
  </si>
  <si>
    <t>Guéret</t>
  </si>
  <si>
    <t xml:space="preserve">Dordogne </t>
  </si>
  <si>
    <t>Périgueux</t>
  </si>
  <si>
    <t xml:space="preserve">Doubs </t>
  </si>
  <si>
    <t>Besançon</t>
  </si>
  <si>
    <t xml:space="preserve">Drôme </t>
  </si>
  <si>
    <t>Valence</t>
  </si>
  <si>
    <t xml:space="preserve">Eure </t>
  </si>
  <si>
    <t>Évreux</t>
  </si>
  <si>
    <t xml:space="preserve">Eure-et-Loir </t>
  </si>
  <si>
    <t>Chartres</t>
  </si>
  <si>
    <t xml:space="preserve">Finistère </t>
  </si>
  <si>
    <t>Quimper</t>
  </si>
  <si>
    <t xml:space="preserve">Gard </t>
  </si>
  <si>
    <t>Nîmes</t>
  </si>
  <si>
    <t xml:space="preserve">Haute-Garonne </t>
  </si>
  <si>
    <t>Toulouse</t>
  </si>
  <si>
    <t xml:space="preserve">Gers </t>
  </si>
  <si>
    <t>Auch</t>
  </si>
  <si>
    <t xml:space="preserve">Gironde </t>
  </si>
  <si>
    <t>Bordeaux</t>
  </si>
  <si>
    <t xml:space="preserve">Hérault </t>
  </si>
  <si>
    <t>Montpellier</t>
  </si>
  <si>
    <t xml:space="preserve">Ille-et-Vilaine </t>
  </si>
  <si>
    <t>Rennes</t>
  </si>
  <si>
    <t xml:space="preserve">Indre </t>
  </si>
  <si>
    <t>Châteauroux</t>
  </si>
  <si>
    <t xml:space="preserve">Indre-et-Loire </t>
  </si>
  <si>
    <t>Tours</t>
  </si>
  <si>
    <t xml:space="preserve">Isère </t>
  </si>
  <si>
    <t>Grenoble</t>
  </si>
  <si>
    <t xml:space="preserve">Jura </t>
  </si>
  <si>
    <t>Lons-le-Saunier</t>
  </si>
  <si>
    <t xml:space="preserve">Landes </t>
  </si>
  <si>
    <t>Mont-de-Marsan</t>
  </si>
  <si>
    <t xml:space="preserve">Loir-et-Cher </t>
  </si>
  <si>
    <t>Blois</t>
  </si>
  <si>
    <t xml:space="preserve">Loire </t>
  </si>
  <si>
    <t>Saint-Étienne</t>
  </si>
  <si>
    <t xml:space="preserve">Haute-Loire </t>
  </si>
  <si>
    <t>Le Puy-en-Velay</t>
  </si>
  <si>
    <t xml:space="preserve">Loire-Atlantique </t>
  </si>
  <si>
    <t>Nantes</t>
  </si>
  <si>
    <t xml:space="preserve">Loiret </t>
  </si>
  <si>
    <t>Orléans</t>
  </si>
  <si>
    <t xml:space="preserve">Lot </t>
  </si>
  <si>
    <t>Cahors</t>
  </si>
  <si>
    <t xml:space="preserve">Lot-et-Garonne </t>
  </si>
  <si>
    <t>Agen</t>
  </si>
  <si>
    <t xml:space="preserve">Lozère </t>
  </si>
  <si>
    <t>Mende</t>
  </si>
  <si>
    <t xml:space="preserve">Maine-et-Loire </t>
  </si>
  <si>
    <t>Angers</t>
  </si>
  <si>
    <t xml:space="preserve">Manche </t>
  </si>
  <si>
    <t>Saint-Lô</t>
  </si>
  <si>
    <t xml:space="preserve">Marne </t>
  </si>
  <si>
    <t>Châlons-en-Champagne</t>
  </si>
  <si>
    <t xml:space="preserve">Haute-Marne </t>
  </si>
  <si>
    <t>Chaumont</t>
  </si>
  <si>
    <t xml:space="preserve">Mayenne </t>
  </si>
  <si>
    <t>Laval</t>
  </si>
  <si>
    <t xml:space="preserve">Meurthe-et-Moselle </t>
  </si>
  <si>
    <t>Nancy</t>
  </si>
  <si>
    <t xml:space="preserve">Meuse </t>
  </si>
  <si>
    <t>Bar-le-Duc</t>
  </si>
  <si>
    <t xml:space="preserve">Morbihan </t>
  </si>
  <si>
    <t>Vannes</t>
  </si>
  <si>
    <t xml:space="preserve">Moselle </t>
  </si>
  <si>
    <t>Metz</t>
  </si>
  <si>
    <t xml:space="preserve">Nièvre </t>
  </si>
  <si>
    <t>Nevers</t>
  </si>
  <si>
    <t xml:space="preserve">Nord </t>
  </si>
  <si>
    <t>Lille</t>
  </si>
  <si>
    <t xml:space="preserve">Oise </t>
  </si>
  <si>
    <t>Beauvais</t>
  </si>
  <si>
    <t xml:space="preserve">Orne </t>
  </si>
  <si>
    <t>Alençon</t>
  </si>
  <si>
    <t xml:space="preserve">Pas-de-Calais </t>
  </si>
  <si>
    <t>Arras</t>
  </si>
  <si>
    <t xml:space="preserve">Puy-de-Dôme </t>
  </si>
  <si>
    <t>Clermont-Ferrand</t>
  </si>
  <si>
    <t xml:space="preserve">Pyrénées-Atlantiques </t>
  </si>
  <si>
    <t>Pau</t>
  </si>
  <si>
    <t xml:space="preserve">Hautes-Pyrénées </t>
  </si>
  <si>
    <t>Tarbes</t>
  </si>
  <si>
    <t xml:space="preserve">Pyrénées-Orientales </t>
  </si>
  <si>
    <t>Perpignan</t>
  </si>
  <si>
    <t xml:space="preserve">Bas-Rhin </t>
  </si>
  <si>
    <t>Strasbourg</t>
  </si>
  <si>
    <t xml:space="preserve">Haut-Rhin </t>
  </si>
  <si>
    <t>Colmar</t>
  </si>
  <si>
    <t xml:space="preserve">Rhône </t>
  </si>
  <si>
    <t>Lyon</t>
  </si>
  <si>
    <t xml:space="preserve">Haute-Saône </t>
  </si>
  <si>
    <t>Vesoul</t>
  </si>
  <si>
    <t xml:space="preserve">Saône-et-Loire </t>
  </si>
  <si>
    <t>Mâcon</t>
  </si>
  <si>
    <t xml:space="preserve">Sarthe </t>
  </si>
  <si>
    <t>Le Mans</t>
  </si>
  <si>
    <t xml:space="preserve">Savoie </t>
  </si>
  <si>
    <t>Chambéry</t>
  </si>
  <si>
    <t xml:space="preserve">Haute-Savoie </t>
  </si>
  <si>
    <t>Annecy</t>
  </si>
  <si>
    <t xml:space="preserve">Paris </t>
  </si>
  <si>
    <t>Paris</t>
  </si>
  <si>
    <t xml:space="preserve">Seine-Maritime </t>
  </si>
  <si>
    <t>Rouen</t>
  </si>
  <si>
    <t xml:space="preserve">Seine-et-Marne </t>
  </si>
  <si>
    <t>Melun</t>
  </si>
  <si>
    <t xml:space="preserve">Yvelines </t>
  </si>
  <si>
    <t>Versailles</t>
  </si>
  <si>
    <t xml:space="preserve">Deux-Sèvres </t>
  </si>
  <si>
    <t>Niort</t>
  </si>
  <si>
    <t xml:space="preserve">Somme </t>
  </si>
  <si>
    <t>Amiens</t>
  </si>
  <si>
    <t xml:space="preserve">Tarn </t>
  </si>
  <si>
    <t>Albi</t>
  </si>
  <si>
    <t xml:space="preserve">Tarn-et-Garonne </t>
  </si>
  <si>
    <t>Montauban</t>
  </si>
  <si>
    <t xml:space="preserve">Var </t>
  </si>
  <si>
    <t>Toulon</t>
  </si>
  <si>
    <t xml:space="preserve">Vaucluse </t>
  </si>
  <si>
    <t>Avignon</t>
  </si>
  <si>
    <t xml:space="preserve">Vendée </t>
  </si>
  <si>
    <t>La Roche-sur-Yon</t>
  </si>
  <si>
    <t xml:space="preserve">Vienne </t>
  </si>
  <si>
    <t>Poitiers</t>
  </si>
  <si>
    <t xml:space="preserve">Haute-Vienne </t>
  </si>
  <si>
    <t>Limoges</t>
  </si>
  <si>
    <t xml:space="preserve">Vosges </t>
  </si>
  <si>
    <t>Épinal</t>
  </si>
  <si>
    <t xml:space="preserve">Yonne </t>
  </si>
  <si>
    <t>Auxerre</t>
  </si>
  <si>
    <t xml:space="preserve">Territoire de Belfort </t>
  </si>
  <si>
    <t>Belfort</t>
  </si>
  <si>
    <t xml:space="preserve">Essonne </t>
  </si>
  <si>
    <t>Évry</t>
  </si>
  <si>
    <t xml:space="preserve">Hauts-de-Seine </t>
  </si>
  <si>
    <t>Nanterre</t>
  </si>
  <si>
    <t xml:space="preserve">Seine-Saint-Denis </t>
  </si>
  <si>
    <t>Bobigny</t>
  </si>
  <si>
    <t xml:space="preserve">Val-de-Marne </t>
  </si>
  <si>
    <t>Créteil</t>
  </si>
  <si>
    <t xml:space="preserve">Val-d'Oise </t>
  </si>
  <si>
    <t>Pontoise</t>
  </si>
  <si>
    <t xml:space="preserve">Guadeloupe </t>
  </si>
  <si>
    <t>Basse-Terre</t>
  </si>
  <si>
    <t xml:space="preserve">Martinique </t>
  </si>
  <si>
    <t>Fort-de-France</t>
  </si>
  <si>
    <t xml:space="preserve">Guyane </t>
  </si>
  <si>
    <t>Cayenne</t>
  </si>
  <si>
    <t xml:space="preserve">La Réunion </t>
  </si>
  <si>
    <t>Saint-Denis</t>
  </si>
  <si>
    <t xml:space="preserve">Mayotte </t>
  </si>
  <si>
    <t>Dzaoudzi</t>
  </si>
  <si>
    <t>Date de l’export (génération des variables à partir des outils ESMS)</t>
  </si>
  <si>
    <t>Date d'arrivée des documents :</t>
  </si>
  <si>
    <t>#BPPA-2015-01#</t>
  </si>
  <si>
    <t>hébergement dans un établissement médicalisé, signataire d’une convention pluriannuelle dite «convention tripartite»;</t>
  </si>
  <si>
    <t>EHPA méd</t>
  </si>
  <si>
    <t>hébergement dans un établissement médicalisé sans la signature d’une convention tripartite pluriannuelle</t>
  </si>
  <si>
    <t>Etablissement d'hébergement pour personnes âgées médicalisé (EHPA méd)</t>
  </si>
  <si>
    <t>Logement foyer</t>
  </si>
  <si>
    <t>accueil en logement regroupé sans terme prévu</t>
  </si>
  <si>
    <t>accueil de jour autonome</t>
  </si>
  <si>
    <t>Accueil de jour (AJ)</t>
  </si>
  <si>
    <t>EEPA</t>
  </si>
  <si>
    <t>établissement expérimental accueillant des personnes âgées</t>
  </si>
  <si>
    <t>Etablissement Expérimental pour Personnes Agées (EEPA)</t>
  </si>
  <si>
    <t>000 Autres</t>
  </si>
  <si>
    <t>Live</t>
  </si>
  <si>
    <t>Dir IPS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</si>
</sst>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\ &quot;F&quot;_-;\-* #,##0\ &quot;F&quot;_-;_-* &quot;-&quot;\ &quot;F&quot;_-;_-@_-"/>
    <numFmt numFmtId="168" formatCode="#,##0.00&quot;  &quot;"/>
    <numFmt numFmtId="169" formatCode="#,##0.0"/>
    <numFmt numFmtId="170" formatCode="d/m"/>
    <numFmt numFmtId="171" formatCode="0#&quot; &quot;##&quot; &quot;##&quot; &quot;##&quot; &quot;##"/>
    <numFmt numFmtId="172" formatCode="_-* #,##0.00_ _F_-;\-* #,##0.00_ _F_-;_-* &quot;-&quot;??_ _F_-;_-@_-"/>
    <numFmt numFmtId="173" formatCode="0.0%"/>
    <numFmt numFmtId="174" formatCode="0.000"/>
    <numFmt numFmtId="175" formatCode="_-* #,##0.00\ [$€-1]_-;\-* #,##0.00\ [$€-1]_-;_-* &quot;-&quot;??\ [$€-1]_-"/>
    <numFmt numFmtId="176" formatCode="#,##0.00&quot; &quot;"/>
    <numFmt numFmtId="177" formatCode="#,##0.00\ &quot;F&quot;;[Red]\-#,##0.00\ &quot;F&quot;"/>
    <numFmt numFmtId="178" formatCode="General_)"/>
    <numFmt numFmtId="179" formatCode="#,##0.0000"/>
    <numFmt numFmtId="180" formatCode="[$-40C]dddd\ d\ mmmm\ yyyy"/>
    <numFmt numFmtId="181" formatCode="dd/mm/yy;@"/>
    <numFmt numFmtId="182" formatCode="&quot;Vrai&quot;;&quot;Vrai&quot;;&quot;Faux&quot;"/>
    <numFmt numFmtId="183" formatCode="&quot;Actif&quot;;&quot;Actif&quot;;&quot;Inactif&quot;"/>
    <numFmt numFmtId="184" formatCode="[$€-2]\ #,##0.00_);[Red]\([$€-2]\ #,##0.00\)"/>
  </numFmts>
  <fonts count="59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Geneva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Arial"/>
      <family val="2"/>
    </font>
    <font>
      <b/>
      <u val="single"/>
      <sz val="10"/>
      <name val="Times New Roman"/>
      <family val="1"/>
    </font>
    <font>
      <u val="single"/>
      <sz val="10"/>
      <color indexed="12"/>
      <name val="Geneva"/>
      <family val="0"/>
    </font>
    <font>
      <b/>
      <sz val="1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rebuchet MS"/>
      <family val="2"/>
    </font>
    <font>
      <b/>
      <sz val="10"/>
      <name val="Trebuchet MS"/>
      <family val="2"/>
    </font>
    <font>
      <sz val="10"/>
      <name val="MS Sans Serif"/>
      <family val="2"/>
    </font>
    <font>
      <b/>
      <sz val="10"/>
      <name val="Geneva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22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8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502">
    <xf numFmtId="0" fontId="0" fillId="0" borderId="0" xfId="0" applyAlignment="1">
      <alignment/>
    </xf>
    <xf numFmtId="0" fontId="3" fillId="33" borderId="10" xfId="67" applyFill="1" applyBorder="1" applyProtection="1">
      <alignment/>
      <protection/>
    </xf>
    <xf numFmtId="0" fontId="8" fillId="33" borderId="0" xfId="67" applyFont="1" applyFill="1" applyBorder="1" applyProtection="1">
      <alignment/>
      <protection/>
    </xf>
    <xf numFmtId="0" fontId="8" fillId="33" borderId="11" xfId="67" applyFont="1" applyFill="1" applyBorder="1" applyProtection="1">
      <alignment/>
      <protection/>
    </xf>
    <xf numFmtId="0" fontId="9" fillId="33" borderId="0" xfId="67" applyFont="1" applyFill="1" applyBorder="1" applyProtection="1">
      <alignment/>
      <protection/>
    </xf>
    <xf numFmtId="0" fontId="3" fillId="33" borderId="0" xfId="67" applyFill="1" applyProtection="1">
      <alignment/>
      <protection/>
    </xf>
    <xf numFmtId="0" fontId="3" fillId="33" borderId="0" xfId="67" applyFill="1" applyBorder="1" applyProtection="1">
      <alignment/>
      <protection/>
    </xf>
    <xf numFmtId="0" fontId="0" fillId="33" borderId="0" xfId="61" applyFill="1" applyProtection="1">
      <alignment/>
      <protection/>
    </xf>
    <xf numFmtId="0" fontId="8" fillId="33" borderId="0" xfId="67" applyFont="1" applyFill="1" applyBorder="1" applyAlignment="1" applyProtection="1">
      <alignment/>
      <protection/>
    </xf>
    <xf numFmtId="0" fontId="8" fillId="33" borderId="0" xfId="67" applyFont="1" applyFill="1" applyProtection="1">
      <alignment/>
      <protection/>
    </xf>
    <xf numFmtId="4" fontId="8" fillId="33" borderId="0" xfId="67" applyNumberFormat="1" applyFont="1" applyFill="1" applyBorder="1" applyProtection="1">
      <alignment/>
      <protection/>
    </xf>
    <xf numFmtId="0" fontId="3" fillId="33" borderId="12" xfId="67" applyFill="1" applyBorder="1" applyProtection="1">
      <alignment/>
      <protection/>
    </xf>
    <xf numFmtId="0" fontId="9" fillId="33" borderId="13" xfId="67" applyFont="1" applyFill="1" applyBorder="1" applyProtection="1">
      <alignment/>
      <protection/>
    </xf>
    <xf numFmtId="0" fontId="8" fillId="33" borderId="13" xfId="67" applyFont="1" applyFill="1" applyBorder="1" applyProtection="1">
      <alignment/>
      <protection/>
    </xf>
    <xf numFmtId="0" fontId="8" fillId="33" borderId="14" xfId="67" applyFont="1" applyFill="1" applyBorder="1" applyProtection="1">
      <alignment/>
      <protection/>
    </xf>
    <xf numFmtId="0" fontId="5" fillId="34" borderId="15" xfId="67" applyFont="1" applyFill="1" applyBorder="1" applyAlignment="1" applyProtection="1">
      <alignment vertical="center"/>
      <protection/>
    </xf>
    <xf numFmtId="0" fontId="9" fillId="33" borderId="0" xfId="61" applyFont="1" applyFill="1" applyBorder="1" applyProtection="1">
      <alignment/>
      <protection/>
    </xf>
    <xf numFmtId="0" fontId="8" fillId="33" borderId="0" xfId="61" applyFont="1" applyFill="1" applyBorder="1" applyProtection="1">
      <alignment/>
      <protection/>
    </xf>
    <xf numFmtId="0" fontId="10" fillId="33" borderId="0" xfId="61" applyFont="1" applyFill="1" applyBorder="1" applyAlignment="1" applyProtection="1">
      <alignment/>
      <protection/>
    </xf>
    <xf numFmtId="0" fontId="0" fillId="33" borderId="0" xfId="61" applyFill="1" applyBorder="1" applyProtection="1">
      <alignment/>
      <protection/>
    </xf>
    <xf numFmtId="0" fontId="10" fillId="33" borderId="16" xfId="61" applyFont="1" applyFill="1" applyBorder="1" applyAlignment="1" applyProtection="1">
      <alignment/>
      <protection/>
    </xf>
    <xf numFmtId="2" fontId="8" fillId="33" borderId="0" xfId="67" applyNumberFormat="1" applyFont="1" applyFill="1" applyBorder="1" applyProtection="1">
      <alignment/>
      <protection/>
    </xf>
    <xf numFmtId="0" fontId="9" fillId="34" borderId="17" xfId="67" applyFont="1" applyFill="1" applyBorder="1" applyAlignment="1" applyProtection="1">
      <alignment horizontal="center"/>
      <protection/>
    </xf>
    <xf numFmtId="0" fontId="9" fillId="34" borderId="18" xfId="67" applyFont="1" applyFill="1" applyBorder="1" applyAlignment="1" applyProtection="1">
      <alignment horizontal="center"/>
      <protection/>
    </xf>
    <xf numFmtId="0" fontId="9" fillId="34" borderId="19" xfId="67" applyFont="1" applyFill="1" applyBorder="1" applyProtection="1">
      <alignment/>
      <protection/>
    </xf>
    <xf numFmtId="0" fontId="9" fillId="33" borderId="20" xfId="67" applyFont="1" applyFill="1" applyBorder="1" applyProtection="1">
      <alignment/>
      <protection/>
    </xf>
    <xf numFmtId="0" fontId="9" fillId="33" borderId="21" xfId="67" applyFont="1" applyFill="1" applyBorder="1" applyProtection="1">
      <alignment/>
      <protection/>
    </xf>
    <xf numFmtId="0" fontId="9" fillId="34" borderId="22" xfId="67" applyFont="1" applyFill="1" applyBorder="1" applyAlignment="1" applyProtection="1">
      <alignment horizontal="center"/>
      <protection/>
    </xf>
    <xf numFmtId="3" fontId="8" fillId="33" borderId="23" xfId="62" applyNumberFormat="1" applyFont="1" applyFill="1" applyBorder="1" applyAlignment="1" applyProtection="1">
      <alignment horizontal="center" vertical="center"/>
      <protection/>
    </xf>
    <xf numFmtId="0" fontId="9" fillId="33" borderId="24" xfId="62" applyFont="1" applyFill="1" applyBorder="1" applyAlignment="1" applyProtection="1">
      <alignment horizontal="center" vertical="center"/>
      <protection/>
    </xf>
    <xf numFmtId="3" fontId="8" fillId="33" borderId="25" xfId="62" applyNumberFormat="1" applyFont="1" applyFill="1" applyBorder="1" applyAlignment="1" applyProtection="1">
      <alignment horizontal="center" vertical="center"/>
      <protection/>
    </xf>
    <xf numFmtId="3" fontId="8" fillId="34" borderId="26" xfId="62" applyNumberFormat="1" applyFont="1" applyFill="1" applyBorder="1" applyAlignment="1" applyProtection="1">
      <alignment horizontal="center" vertical="center"/>
      <protection/>
    </xf>
    <xf numFmtId="0" fontId="9" fillId="33" borderId="27" xfId="62" applyFont="1" applyFill="1" applyBorder="1" applyAlignment="1" applyProtection="1">
      <alignment horizontal="center" vertical="center"/>
      <protection/>
    </xf>
    <xf numFmtId="3" fontId="8" fillId="34" borderId="28" xfId="62" applyNumberFormat="1" applyFont="1" applyFill="1" applyBorder="1" applyAlignment="1" applyProtection="1">
      <alignment horizontal="center" vertical="center"/>
      <protection/>
    </xf>
    <xf numFmtId="3" fontId="8" fillId="33" borderId="29" xfId="62" applyNumberFormat="1" applyFont="1" applyFill="1" applyBorder="1" applyAlignment="1" applyProtection="1">
      <alignment horizontal="center" vertical="center"/>
      <protection/>
    </xf>
    <xf numFmtId="3" fontId="8" fillId="33" borderId="30" xfId="62" applyNumberFormat="1" applyFont="1" applyFill="1" applyBorder="1" applyAlignment="1" applyProtection="1">
      <alignment horizontal="center" vertical="center"/>
      <protection/>
    </xf>
    <xf numFmtId="3" fontId="8" fillId="33" borderId="31" xfId="62" applyNumberFormat="1" applyFont="1" applyFill="1" applyBorder="1" applyAlignment="1" applyProtection="1">
      <alignment horizontal="center" vertical="center"/>
      <protection/>
    </xf>
    <xf numFmtId="3" fontId="8" fillId="34" borderId="32" xfId="62" applyNumberFormat="1" applyFont="1" applyFill="1" applyBorder="1" applyAlignment="1" applyProtection="1">
      <alignment horizontal="center" vertical="center"/>
      <protection/>
    </xf>
    <xf numFmtId="3" fontId="8" fillId="34" borderId="33" xfId="62" applyNumberFormat="1" applyFont="1" applyFill="1" applyBorder="1" applyAlignment="1" applyProtection="1">
      <alignment horizontal="center" vertical="center"/>
      <protection/>
    </xf>
    <xf numFmtId="3" fontId="8" fillId="33" borderId="34" xfId="62" applyNumberFormat="1" applyFont="1" applyFill="1" applyBorder="1" applyAlignment="1" applyProtection="1">
      <alignment horizontal="center" vertical="center"/>
      <protection/>
    </xf>
    <xf numFmtId="3" fontId="8" fillId="27" borderId="27" xfId="66" applyNumberFormat="1" applyFont="1" applyFill="1" applyBorder="1" applyAlignment="1" applyProtection="1">
      <alignment horizontal="center" vertical="center"/>
      <protection locked="0"/>
    </xf>
    <xf numFmtId="3" fontId="8" fillId="27" borderId="23" xfId="66" applyNumberFormat="1" applyFont="1" applyFill="1" applyBorder="1" applyAlignment="1" applyProtection="1">
      <alignment horizontal="center" vertical="center"/>
      <protection locked="0"/>
    </xf>
    <xf numFmtId="3" fontId="8" fillId="27" borderId="35" xfId="66" applyNumberFormat="1" applyFont="1" applyFill="1" applyBorder="1" applyAlignment="1" applyProtection="1">
      <alignment horizontal="center" vertical="center"/>
      <protection locked="0"/>
    </xf>
    <xf numFmtId="3" fontId="8" fillId="27" borderId="31" xfId="66" applyNumberFormat="1" applyFont="1" applyFill="1" applyBorder="1" applyAlignment="1" applyProtection="1">
      <alignment horizontal="center" vertical="center"/>
      <protection locked="0"/>
    </xf>
    <xf numFmtId="3" fontId="8" fillId="27" borderId="36" xfId="66" applyNumberFormat="1" applyFont="1" applyFill="1" applyBorder="1" applyAlignment="1" applyProtection="1">
      <alignment horizontal="center" vertical="center"/>
      <protection locked="0"/>
    </xf>
    <xf numFmtId="3" fontId="8" fillId="27" borderId="37" xfId="66" applyNumberFormat="1" applyFont="1" applyFill="1" applyBorder="1" applyAlignment="1" applyProtection="1">
      <alignment horizontal="center" vertical="center"/>
      <protection locked="0"/>
    </xf>
    <xf numFmtId="3" fontId="8" fillId="27" borderId="38" xfId="66" applyNumberFormat="1" applyFont="1" applyFill="1" applyBorder="1" applyAlignment="1" applyProtection="1">
      <alignment horizontal="center" vertical="center"/>
      <protection locked="0"/>
    </xf>
    <xf numFmtId="3" fontId="8" fillId="27" borderId="39" xfId="66" applyNumberFormat="1" applyFont="1" applyFill="1" applyBorder="1" applyAlignment="1" applyProtection="1">
      <alignment horizontal="center" vertical="center"/>
      <protection locked="0"/>
    </xf>
    <xf numFmtId="0" fontId="4" fillId="33" borderId="0" xfId="67" applyFont="1" applyFill="1" applyBorder="1" applyAlignment="1" applyProtection="1">
      <alignment vertical="center"/>
      <protection/>
    </xf>
    <xf numFmtId="168" fontId="8" fillId="34" borderId="25" xfId="62" applyNumberFormat="1" applyFont="1" applyFill="1" applyBorder="1" applyAlignment="1" applyProtection="1">
      <alignment horizontal="right" vertical="center" wrapText="1"/>
      <protection/>
    </xf>
    <xf numFmtId="168" fontId="8" fillId="34" borderId="23" xfId="62" applyNumberFormat="1" applyFont="1" applyFill="1" applyBorder="1" applyAlignment="1" applyProtection="1">
      <alignment horizontal="right" vertical="center" wrapText="1"/>
      <protection/>
    </xf>
    <xf numFmtId="0" fontId="8" fillId="33" borderId="40" xfId="62" applyFont="1" applyFill="1" applyBorder="1" applyAlignment="1" applyProtection="1">
      <alignment horizontal="right" vertical="center"/>
      <protection/>
    </xf>
    <xf numFmtId="0" fontId="8" fillId="33" borderId="11" xfId="62" applyFont="1" applyFill="1" applyBorder="1" applyAlignment="1" applyProtection="1">
      <alignment horizontal="right" vertical="center"/>
      <protection/>
    </xf>
    <xf numFmtId="0" fontId="8" fillId="33" borderId="41" xfId="62" applyFont="1" applyFill="1" applyBorder="1" applyAlignment="1" applyProtection="1">
      <alignment horizontal="right" vertical="center"/>
      <protection/>
    </xf>
    <xf numFmtId="168" fontId="8" fillId="34" borderId="23" xfId="62" applyNumberFormat="1" applyFont="1" applyFill="1" applyBorder="1" applyAlignment="1" applyProtection="1">
      <alignment horizontal="right" vertical="center"/>
      <protection/>
    </xf>
    <xf numFmtId="0" fontId="8" fillId="33" borderId="42" xfId="62" applyFont="1" applyFill="1" applyBorder="1" applyAlignment="1" applyProtection="1">
      <alignment horizontal="right" vertical="center"/>
      <protection/>
    </xf>
    <xf numFmtId="0" fontId="8" fillId="33" borderId="37" xfId="62" applyFont="1" applyFill="1" applyBorder="1" applyAlignment="1" applyProtection="1">
      <alignment horizontal="right" vertical="center"/>
      <protection/>
    </xf>
    <xf numFmtId="168" fontId="8" fillId="34" borderId="43" xfId="62" applyNumberFormat="1" applyFont="1" applyFill="1" applyBorder="1" applyAlignment="1" applyProtection="1">
      <alignment horizontal="right" vertical="center"/>
      <protection/>
    </xf>
    <xf numFmtId="0" fontId="8" fillId="33" borderId="43" xfId="62" applyFont="1" applyFill="1" applyBorder="1" applyAlignment="1" applyProtection="1">
      <alignment horizontal="right" vertical="center"/>
      <protection/>
    </xf>
    <xf numFmtId="0" fontId="8" fillId="33" borderId="44" xfId="62" applyFont="1" applyFill="1" applyBorder="1" applyAlignment="1" applyProtection="1">
      <alignment horizontal="right" vertical="center"/>
      <protection/>
    </xf>
    <xf numFmtId="0" fontId="8" fillId="33" borderId="35" xfId="62" applyFont="1" applyFill="1" applyBorder="1" applyAlignment="1" applyProtection="1">
      <alignment horizontal="right" vertical="center"/>
      <protection/>
    </xf>
    <xf numFmtId="168" fontId="8" fillId="34" borderId="29" xfId="62" applyNumberFormat="1" applyFont="1" applyFill="1" applyBorder="1" applyAlignment="1" applyProtection="1">
      <alignment horizontal="right" vertical="center"/>
      <protection/>
    </xf>
    <xf numFmtId="4" fontId="9" fillId="35" borderId="17" xfId="68" applyNumberFormat="1" applyFont="1" applyFill="1" applyBorder="1" applyAlignment="1" applyProtection="1">
      <alignment horizontal="right" vertical="center"/>
      <protection/>
    </xf>
    <xf numFmtId="4" fontId="8" fillId="34" borderId="25" xfId="62" applyNumberFormat="1" applyFont="1" applyFill="1" applyBorder="1" applyAlignment="1" applyProtection="1">
      <alignment horizontal="right" vertical="center" wrapText="1"/>
      <protection/>
    </xf>
    <xf numFmtId="4" fontId="8" fillId="34" borderId="23" xfId="62" applyNumberFormat="1" applyFont="1" applyFill="1" applyBorder="1" applyAlignment="1" applyProtection="1">
      <alignment horizontal="right" vertical="center"/>
      <protection/>
    </xf>
    <xf numFmtId="4" fontId="8" fillId="33" borderId="0" xfId="62" applyNumberFormat="1" applyFont="1" applyFill="1" applyBorder="1" applyAlignment="1" applyProtection="1">
      <alignment horizontal="right" vertical="center"/>
      <protection/>
    </xf>
    <xf numFmtId="4" fontId="8" fillId="33" borderId="40" xfId="62" applyNumberFormat="1" applyFont="1" applyFill="1" applyBorder="1" applyAlignment="1" applyProtection="1">
      <alignment horizontal="right" vertical="center"/>
      <protection/>
    </xf>
    <xf numFmtId="4" fontId="8" fillId="33" borderId="45" xfId="62" applyNumberFormat="1" applyFont="1" applyFill="1" applyBorder="1" applyAlignment="1" applyProtection="1">
      <alignment horizontal="right" vertical="center"/>
      <protection/>
    </xf>
    <xf numFmtId="4" fontId="8" fillId="34" borderId="46" xfId="62" applyNumberFormat="1" applyFont="1" applyFill="1" applyBorder="1" applyAlignment="1" applyProtection="1">
      <alignment horizontal="right" vertical="center"/>
      <protection/>
    </xf>
    <xf numFmtId="4" fontId="8" fillId="33" borderId="41" xfId="62" applyNumberFormat="1" applyFont="1" applyFill="1" applyBorder="1" applyAlignment="1" applyProtection="1">
      <alignment horizontal="right" vertical="center"/>
      <protection/>
    </xf>
    <xf numFmtId="4" fontId="8" fillId="33" borderId="37" xfId="62" applyNumberFormat="1" applyFont="1" applyFill="1" applyBorder="1" applyAlignment="1" applyProtection="1">
      <alignment horizontal="right" vertical="center"/>
      <protection/>
    </xf>
    <xf numFmtId="4" fontId="8" fillId="33" borderId="47" xfId="62" applyNumberFormat="1" applyFont="1" applyFill="1" applyBorder="1" applyAlignment="1" applyProtection="1">
      <alignment horizontal="right" vertical="center"/>
      <protection/>
    </xf>
    <xf numFmtId="4" fontId="8" fillId="33" borderId="44" xfId="62" applyNumberFormat="1" applyFont="1" applyFill="1" applyBorder="1" applyAlignment="1" applyProtection="1">
      <alignment horizontal="right" vertical="center"/>
      <protection/>
    </xf>
    <xf numFmtId="4" fontId="8" fillId="33" borderId="34" xfId="62" applyNumberFormat="1" applyFont="1" applyFill="1" applyBorder="1" applyAlignment="1" applyProtection="1">
      <alignment horizontal="right" vertical="center"/>
      <protection/>
    </xf>
    <xf numFmtId="4" fontId="8" fillId="33" borderId="16" xfId="62" applyNumberFormat="1" applyFont="1" applyFill="1" applyBorder="1" applyAlignment="1" applyProtection="1">
      <alignment horizontal="right" vertical="center"/>
      <protection/>
    </xf>
    <xf numFmtId="0" fontId="8" fillId="33" borderId="48" xfId="62" applyFont="1" applyFill="1" applyBorder="1" applyAlignment="1" applyProtection="1">
      <alignment horizontal="right" vertical="center"/>
      <protection/>
    </xf>
    <xf numFmtId="0" fontId="8" fillId="33" borderId="49" xfId="62" applyFont="1" applyFill="1" applyBorder="1" applyAlignment="1" applyProtection="1">
      <alignment horizontal="right" vertical="center"/>
      <protection/>
    </xf>
    <xf numFmtId="4" fontId="8" fillId="33" borderId="46" xfId="62" applyNumberFormat="1" applyFont="1" applyFill="1" applyBorder="1" applyAlignment="1" applyProtection="1">
      <alignment horizontal="right" vertical="center"/>
      <protection/>
    </xf>
    <xf numFmtId="168" fontId="8" fillId="33" borderId="23" xfId="62" applyNumberFormat="1" applyFont="1" applyFill="1" applyBorder="1" applyAlignment="1" applyProtection="1">
      <alignment horizontal="right" vertical="center"/>
      <protection/>
    </xf>
    <xf numFmtId="3" fontId="8" fillId="27" borderId="50" xfId="66" applyNumberFormat="1" applyFont="1" applyFill="1" applyBorder="1" applyAlignment="1" applyProtection="1">
      <alignment horizontal="center" vertical="center"/>
      <protection locked="0"/>
    </xf>
    <xf numFmtId="3" fontId="8" fillId="27" borderId="40" xfId="66" applyNumberFormat="1" applyFont="1" applyFill="1" applyBorder="1" applyAlignment="1" applyProtection="1">
      <alignment horizontal="center" vertical="center"/>
      <protection locked="0"/>
    </xf>
    <xf numFmtId="3" fontId="8" fillId="27" borderId="51" xfId="66" applyNumberFormat="1" applyFont="1" applyFill="1" applyBorder="1" applyAlignment="1" applyProtection="1">
      <alignment horizontal="center" vertical="center"/>
      <protection locked="0"/>
    </xf>
    <xf numFmtId="0" fontId="5" fillId="33" borderId="0" xfId="67" applyFont="1" applyFill="1" applyBorder="1" applyAlignment="1" applyProtection="1">
      <alignment vertical="center"/>
      <protection/>
    </xf>
    <xf numFmtId="3" fontId="8" fillId="33" borderId="35" xfId="62" applyNumberFormat="1" applyFont="1" applyFill="1" applyBorder="1" applyAlignment="1" applyProtection="1">
      <alignment horizontal="center" vertical="center"/>
      <protection/>
    </xf>
    <xf numFmtId="0" fontId="9" fillId="33" borderId="0" xfId="67" applyFont="1" applyFill="1" applyBorder="1" applyAlignment="1" applyProtection="1">
      <alignment horizontal="center"/>
      <protection/>
    </xf>
    <xf numFmtId="0" fontId="4" fillId="33" borderId="0" xfId="67" applyFont="1" applyFill="1" applyBorder="1" applyAlignment="1" applyProtection="1">
      <alignment horizontal="right" vertical="center"/>
      <protection/>
    </xf>
    <xf numFmtId="0" fontId="3" fillId="0" borderId="0" xfId="60" applyProtection="1">
      <alignment/>
      <protection/>
    </xf>
    <xf numFmtId="0" fontId="3" fillId="0" borderId="0" xfId="60" applyNumberFormat="1" applyProtection="1">
      <alignment/>
      <protection/>
    </xf>
    <xf numFmtId="0" fontId="19" fillId="36" borderId="52" xfId="60" applyFont="1" applyFill="1" applyBorder="1" applyProtection="1">
      <alignment/>
      <protection/>
    </xf>
    <xf numFmtId="0" fontId="3" fillId="0" borderId="0" xfId="60" applyFill="1" applyProtection="1">
      <alignment/>
      <protection/>
    </xf>
    <xf numFmtId="0" fontId="9" fillId="0" borderId="0" xfId="60" applyFont="1" applyProtection="1">
      <alignment/>
      <protection/>
    </xf>
    <xf numFmtId="0" fontId="3" fillId="0" borderId="0" xfId="60" applyFont="1" applyProtection="1">
      <alignment/>
      <protection/>
    </xf>
    <xf numFmtId="0" fontId="7" fillId="0" borderId="0" xfId="60" applyFont="1" applyFill="1" applyProtection="1">
      <alignment/>
      <protection/>
    </xf>
    <xf numFmtId="0" fontId="7" fillId="0" borderId="0" xfId="60" applyFont="1" applyFill="1" applyAlignment="1" applyProtection="1">
      <alignment horizontal="center" vertical="center" wrapText="1"/>
      <protection/>
    </xf>
    <xf numFmtId="0" fontId="0" fillId="0" borderId="0" xfId="60" applyFont="1" applyFill="1" applyProtection="1" quotePrefix="1">
      <alignment/>
      <protection/>
    </xf>
    <xf numFmtId="0" fontId="0" fillId="33" borderId="0" xfId="60" applyFont="1" applyFill="1" applyProtection="1">
      <alignment/>
      <protection/>
    </xf>
    <xf numFmtId="0" fontId="0" fillId="0" borderId="0" xfId="62" applyProtection="1">
      <alignment/>
      <protection/>
    </xf>
    <xf numFmtId="0" fontId="0" fillId="0" borderId="0" xfId="60" applyFont="1" applyFill="1" applyProtection="1">
      <alignment/>
      <protection/>
    </xf>
    <xf numFmtId="49" fontId="0" fillId="33" borderId="0" xfId="60" applyNumberFormat="1" applyFont="1" applyFill="1" applyAlignment="1" applyProtection="1">
      <alignment horizontal="right"/>
      <protection/>
    </xf>
    <xf numFmtId="0" fontId="3" fillId="0" borderId="0" xfId="60" applyProtection="1" quotePrefix="1">
      <alignment/>
      <protection/>
    </xf>
    <xf numFmtId="0" fontId="7" fillId="0" borderId="0" xfId="60" applyFont="1" applyFill="1" applyAlignment="1" applyProtection="1">
      <alignment horizontal="right"/>
      <protection/>
    </xf>
    <xf numFmtId="0" fontId="3" fillId="0" borderId="0" xfId="60" applyNumberFormat="1" applyFill="1" applyProtection="1">
      <alignment/>
      <protection/>
    </xf>
    <xf numFmtId="0" fontId="19" fillId="0" borderId="0" xfId="60" applyFont="1" applyProtection="1">
      <alignment/>
      <protection/>
    </xf>
    <xf numFmtId="0" fontId="3" fillId="33" borderId="0" xfId="67" applyFont="1" applyFill="1" applyBorder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53" xfId="61" applyFill="1" applyBorder="1" applyProtection="1">
      <alignment/>
      <protection/>
    </xf>
    <xf numFmtId="0" fontId="4" fillId="33" borderId="54" xfId="61" applyFont="1" applyFill="1" applyBorder="1" applyAlignment="1" applyProtection="1">
      <alignment horizontal="left" vertical="center"/>
      <protection/>
    </xf>
    <xf numFmtId="0" fontId="0" fillId="33" borderId="54" xfId="61" applyFill="1" applyBorder="1" applyProtection="1">
      <alignment/>
      <protection/>
    </xf>
    <xf numFmtId="0" fontId="0" fillId="33" borderId="54" xfId="0" applyFill="1" applyBorder="1" applyAlignment="1" applyProtection="1">
      <alignment/>
      <protection/>
    </xf>
    <xf numFmtId="0" fontId="0" fillId="33" borderId="55" xfId="0" applyFill="1" applyBorder="1" applyAlignment="1" applyProtection="1">
      <alignment/>
      <protection/>
    </xf>
    <xf numFmtId="0" fontId="0" fillId="33" borderId="56" xfId="61" applyFill="1" applyBorder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57" xfId="0" applyFill="1" applyBorder="1" applyAlignment="1" applyProtection="1">
      <alignment/>
      <protection/>
    </xf>
    <xf numFmtId="0" fontId="6" fillId="34" borderId="58" xfId="61" applyFont="1" applyFill="1" applyBorder="1" applyAlignment="1" applyProtection="1">
      <alignment horizontal="center" vertical="center"/>
      <protection/>
    </xf>
    <xf numFmtId="0" fontId="6" fillId="34" borderId="39" xfId="61" applyFont="1" applyFill="1" applyBorder="1" applyAlignment="1" applyProtection="1">
      <alignment horizontal="center" vertical="center"/>
      <protection/>
    </xf>
    <xf numFmtId="0" fontId="6" fillId="34" borderId="35" xfId="61" applyFont="1" applyFill="1" applyBorder="1" applyAlignment="1" applyProtection="1">
      <alignment horizontal="center" vertical="center" wrapText="1"/>
      <protection/>
    </xf>
    <xf numFmtId="0" fontId="14" fillId="33" borderId="59" xfId="64" applyFont="1" applyFill="1" applyBorder="1" applyAlignment="1" applyProtection="1">
      <alignment horizontal="left" vertical="center" wrapText="1"/>
      <protection/>
    </xf>
    <xf numFmtId="0" fontId="14" fillId="33" borderId="60" xfId="64" applyFont="1" applyFill="1" applyBorder="1" applyAlignment="1" applyProtection="1">
      <alignment horizontal="left" vertical="center"/>
      <protection/>
    </xf>
    <xf numFmtId="0" fontId="14" fillId="33" borderId="61" xfId="64" applyFont="1" applyFill="1" applyBorder="1" applyAlignment="1" applyProtection="1">
      <alignment horizontal="left" vertical="center"/>
      <protection/>
    </xf>
    <xf numFmtId="4" fontId="8" fillId="34" borderId="62" xfId="61" applyNumberFormat="1" applyFont="1" applyFill="1" applyBorder="1" applyAlignment="1" applyProtection="1">
      <alignment horizontal="right" vertical="center"/>
      <protection/>
    </xf>
    <xf numFmtId="4" fontId="8" fillId="34" borderId="63" xfId="61" applyNumberFormat="1" applyFont="1" applyFill="1" applyBorder="1" applyAlignment="1" applyProtection="1">
      <alignment horizontal="right" vertical="center"/>
      <protection/>
    </xf>
    <xf numFmtId="0" fontId="14" fillId="33" borderId="27" xfId="64" applyFont="1" applyFill="1" applyBorder="1" applyAlignment="1" applyProtection="1">
      <alignment horizontal="left" vertical="center" wrapText="1"/>
      <protection/>
    </xf>
    <xf numFmtId="0" fontId="14" fillId="33" borderId="28" xfId="64" applyFont="1" applyFill="1" applyBorder="1" applyAlignment="1" applyProtection="1">
      <alignment horizontal="left" vertical="center"/>
      <protection/>
    </xf>
    <xf numFmtId="4" fontId="8" fillId="34" borderId="20" xfId="61" applyNumberFormat="1" applyFont="1" applyFill="1" applyBorder="1" applyAlignment="1" applyProtection="1">
      <alignment horizontal="right" vertical="center"/>
      <protection/>
    </xf>
    <xf numFmtId="0" fontId="14" fillId="33" borderId="64" xfId="64" applyFont="1" applyFill="1" applyBorder="1" applyAlignment="1" applyProtection="1">
      <alignment vertical="center"/>
      <protection/>
    </xf>
    <xf numFmtId="0" fontId="14" fillId="33" borderId="28" xfId="64" applyFont="1" applyFill="1" applyBorder="1" applyAlignment="1" applyProtection="1">
      <alignment horizontal="left"/>
      <protection/>
    </xf>
    <xf numFmtId="0" fontId="14" fillId="33" borderId="64" xfId="64" applyFont="1" applyFill="1" applyBorder="1" applyProtection="1">
      <alignment/>
      <protection/>
    </xf>
    <xf numFmtId="0" fontId="14" fillId="33" borderId="27" xfId="64" applyFont="1" applyFill="1" applyBorder="1" applyAlignment="1" applyProtection="1">
      <alignment horizontal="left"/>
      <protection/>
    </xf>
    <xf numFmtId="0" fontId="7" fillId="34" borderId="22" xfId="61" applyFont="1" applyFill="1" applyBorder="1" applyProtection="1">
      <alignment/>
      <protection/>
    </xf>
    <xf numFmtId="4" fontId="9" fillId="34" borderId="65" xfId="61" applyNumberFormat="1" applyFont="1" applyFill="1" applyBorder="1" applyAlignment="1" applyProtection="1">
      <alignment horizontal="right" vertical="center"/>
      <protection/>
    </xf>
    <xf numFmtId="0" fontId="0" fillId="33" borderId="66" xfId="61" applyFill="1" applyBorder="1" applyProtection="1">
      <alignment/>
      <protection/>
    </xf>
    <xf numFmtId="0" fontId="0" fillId="33" borderId="67" xfId="61" applyFill="1" applyBorder="1" applyProtection="1">
      <alignment/>
      <protection/>
    </xf>
    <xf numFmtId="4" fontId="0" fillId="33" borderId="67" xfId="61" applyNumberFormat="1" applyFill="1" applyBorder="1" applyAlignment="1" applyProtection="1">
      <alignment horizontal="right"/>
      <protection/>
    </xf>
    <xf numFmtId="4" fontId="0" fillId="33" borderId="67" xfId="0" applyNumberFormat="1" applyFill="1" applyBorder="1" applyAlignment="1" applyProtection="1">
      <alignment horizontal="right"/>
      <protection/>
    </xf>
    <xf numFmtId="0" fontId="0" fillId="33" borderId="68" xfId="0" applyFill="1" applyBorder="1" applyAlignment="1" applyProtection="1">
      <alignment/>
      <protection/>
    </xf>
    <xf numFmtId="0" fontId="0" fillId="33" borderId="57" xfId="61" applyFill="1" applyBorder="1" applyProtection="1">
      <alignment/>
      <protection/>
    </xf>
    <xf numFmtId="0" fontId="8" fillId="34" borderId="17" xfId="68" applyFont="1" applyFill="1" applyBorder="1" applyAlignment="1" applyProtection="1">
      <alignment horizontal="center" vertical="center" wrapText="1"/>
      <protection/>
    </xf>
    <xf numFmtId="0" fontId="8" fillId="34" borderId="18" xfId="68" applyFont="1" applyFill="1" applyBorder="1" applyAlignment="1" applyProtection="1">
      <alignment horizontal="center" vertical="center" wrapText="1"/>
      <protection/>
    </xf>
    <xf numFmtId="0" fontId="8" fillId="33" borderId="0" xfId="68" applyFont="1" applyFill="1" applyBorder="1" applyAlignment="1" applyProtection="1">
      <alignment horizontal="center" vertical="center" wrapText="1"/>
      <protection/>
    </xf>
    <xf numFmtId="0" fontId="8" fillId="33" borderId="0" xfId="68" applyFont="1" applyFill="1" applyBorder="1" applyAlignment="1" applyProtection="1" quotePrefix="1">
      <alignment horizontal="center" vertical="center" wrapText="1"/>
      <protection/>
    </xf>
    <xf numFmtId="0" fontId="0" fillId="33" borderId="67" xfId="61" applyFont="1" applyFill="1" applyBorder="1" applyProtection="1">
      <alignment/>
      <protection/>
    </xf>
    <xf numFmtId="0" fontId="0" fillId="33" borderId="68" xfId="61" applyFill="1" applyBorder="1" applyProtection="1">
      <alignment/>
      <protection/>
    </xf>
    <xf numFmtId="0" fontId="0" fillId="33" borderId="55" xfId="61" applyFill="1" applyBorder="1" applyProtection="1">
      <alignment/>
      <protection/>
    </xf>
    <xf numFmtId="0" fontId="0" fillId="34" borderId="22" xfId="61" applyFont="1" applyFill="1" applyBorder="1" applyAlignment="1" applyProtection="1">
      <alignment horizontal="center"/>
      <protection/>
    </xf>
    <xf numFmtId="0" fontId="0" fillId="34" borderId="17" xfId="61" applyFont="1" applyFill="1" applyBorder="1" applyAlignment="1" applyProtection="1">
      <alignment horizontal="center"/>
      <protection/>
    </xf>
    <xf numFmtId="0" fontId="0" fillId="34" borderId="18" xfId="61" applyFont="1" applyFill="1" applyBorder="1" applyAlignment="1" applyProtection="1">
      <alignment horizontal="center"/>
      <protection/>
    </xf>
    <xf numFmtId="0" fontId="8" fillId="33" borderId="30" xfId="68" applyFont="1" applyFill="1" applyBorder="1" applyAlignment="1" applyProtection="1">
      <alignment horizontal="center" vertical="center" wrapText="1"/>
      <protection/>
    </xf>
    <xf numFmtId="3" fontId="8" fillId="34" borderId="24" xfId="68" applyNumberFormat="1" applyFont="1" applyFill="1" applyBorder="1" applyAlignment="1" applyProtection="1">
      <alignment horizontal="center" vertical="center" wrapText="1"/>
      <protection/>
    </xf>
    <xf numFmtId="10" fontId="8" fillId="34" borderId="25" xfId="68" applyNumberFormat="1" applyFont="1" applyFill="1" applyBorder="1" applyAlignment="1" applyProtection="1">
      <alignment horizontal="center" vertical="center" wrapText="1"/>
      <protection/>
    </xf>
    <xf numFmtId="0" fontId="8" fillId="33" borderId="69" xfId="68" applyFont="1" applyFill="1" applyBorder="1" applyAlignment="1" applyProtection="1">
      <alignment horizontal="center" vertical="center" wrapText="1"/>
      <protection/>
    </xf>
    <xf numFmtId="0" fontId="8" fillId="33" borderId="31" xfId="68" applyFont="1" applyFill="1" applyBorder="1" applyAlignment="1" applyProtection="1">
      <alignment horizontal="center" vertical="center" wrapText="1"/>
      <protection/>
    </xf>
    <xf numFmtId="3" fontId="8" fillId="34" borderId="27" xfId="68" applyNumberFormat="1" applyFont="1" applyFill="1" applyBorder="1" applyAlignment="1" applyProtection="1">
      <alignment horizontal="center" vertical="center" wrapText="1"/>
      <protection/>
    </xf>
    <xf numFmtId="10" fontId="8" fillId="34" borderId="23" xfId="68" applyNumberFormat="1" applyFont="1" applyFill="1" applyBorder="1" applyAlignment="1" applyProtection="1">
      <alignment horizontal="center" vertical="center" wrapText="1"/>
      <protection/>
    </xf>
    <xf numFmtId="0" fontId="8" fillId="33" borderId="70" xfId="68" applyFont="1" applyFill="1" applyBorder="1" applyAlignment="1" applyProtection="1">
      <alignment horizontal="center" vertical="center" wrapText="1"/>
      <protection/>
    </xf>
    <xf numFmtId="0" fontId="8" fillId="33" borderId="38" xfId="68" applyFont="1" applyFill="1" applyBorder="1" applyAlignment="1" applyProtection="1">
      <alignment horizontal="center" vertical="center" wrapText="1"/>
      <protection/>
    </xf>
    <xf numFmtId="3" fontId="8" fillId="34" borderId="36" xfId="68" applyNumberFormat="1" applyFont="1" applyFill="1" applyBorder="1" applyAlignment="1" applyProtection="1">
      <alignment horizontal="center" vertical="center" wrapText="1"/>
      <protection/>
    </xf>
    <xf numFmtId="10" fontId="8" fillId="34" borderId="37" xfId="68" applyNumberFormat="1" applyFont="1" applyFill="1" applyBorder="1" applyAlignment="1" applyProtection="1">
      <alignment horizontal="center" vertical="center" wrapText="1"/>
      <protection/>
    </xf>
    <xf numFmtId="3" fontId="9" fillId="34" borderId="22" xfId="68" applyNumberFormat="1" applyFont="1" applyFill="1" applyBorder="1" applyAlignment="1" applyProtection="1">
      <alignment horizontal="center" vertical="center" wrapText="1"/>
      <protection/>
    </xf>
    <xf numFmtId="0" fontId="9" fillId="33" borderId="17" xfId="68" applyFont="1" applyFill="1" applyBorder="1" applyAlignment="1" applyProtection="1">
      <alignment horizontal="center" vertical="center" wrapText="1"/>
      <protection/>
    </xf>
    <xf numFmtId="0" fontId="9" fillId="33" borderId="71" xfId="68" applyFont="1" applyFill="1" applyBorder="1" applyAlignment="1" applyProtection="1">
      <alignment horizontal="center" vertical="center" wrapText="1"/>
      <protection/>
    </xf>
    <xf numFmtId="0" fontId="4" fillId="33" borderId="53" xfId="0" applyFont="1" applyFill="1" applyBorder="1" applyAlignment="1" applyProtection="1">
      <alignment horizontal="left" vertical="center"/>
      <protection/>
    </xf>
    <xf numFmtId="0" fontId="0" fillId="33" borderId="54" xfId="61" applyFont="1" applyFill="1" applyBorder="1" applyAlignment="1" applyProtection="1">
      <alignment horizontal="center" vertical="center"/>
      <protection/>
    </xf>
    <xf numFmtId="0" fontId="6" fillId="33" borderId="54" xfId="61" applyFont="1" applyFill="1" applyBorder="1" applyAlignment="1" applyProtection="1">
      <alignment horizontal="center" vertical="center"/>
      <protection/>
    </xf>
    <xf numFmtId="0" fontId="6" fillId="33" borderId="54" xfId="61" applyFont="1" applyFill="1" applyBorder="1" applyAlignment="1" applyProtection="1">
      <alignment horizontal="center" vertical="center" wrapText="1"/>
      <protection/>
    </xf>
    <xf numFmtId="0" fontId="0" fillId="33" borderId="54" xfId="61" applyFont="1" applyFill="1" applyBorder="1" applyAlignment="1" applyProtection="1">
      <alignment horizontal="center" vertical="center" wrapText="1"/>
      <protection/>
    </xf>
    <xf numFmtId="0" fontId="0" fillId="33" borderId="55" xfId="61" applyFont="1" applyFill="1" applyBorder="1" applyAlignment="1" applyProtection="1">
      <alignment horizontal="center" vertical="center" wrapText="1"/>
      <protection/>
    </xf>
    <xf numFmtId="0" fontId="0" fillId="33" borderId="0" xfId="61" applyFont="1" applyFill="1" applyBorder="1" applyAlignment="1" applyProtection="1">
      <alignment horizontal="center" vertical="center" wrapText="1"/>
      <protection/>
    </xf>
    <xf numFmtId="0" fontId="6" fillId="33" borderId="0" xfId="61" applyFont="1" applyFill="1" applyBorder="1" applyAlignment="1" applyProtection="1">
      <alignment horizontal="center" vertical="center" wrapText="1"/>
      <protection/>
    </xf>
    <xf numFmtId="0" fontId="0" fillId="33" borderId="0" xfId="61" applyFont="1" applyFill="1" applyBorder="1" applyAlignment="1" applyProtection="1">
      <alignment horizontal="center" vertical="center"/>
      <protection/>
    </xf>
    <xf numFmtId="0" fontId="6" fillId="33" borderId="0" xfId="61" applyFont="1" applyFill="1" applyBorder="1" applyAlignment="1" applyProtection="1">
      <alignment horizontal="center" vertical="center"/>
      <protection/>
    </xf>
    <xf numFmtId="0" fontId="14" fillId="33" borderId="56" xfId="64" applyFont="1" applyFill="1" applyBorder="1" applyAlignment="1" applyProtection="1">
      <alignment horizontal="left" vertical="center" wrapText="1"/>
      <protection/>
    </xf>
    <xf numFmtId="4" fontId="0" fillId="33" borderId="0" xfId="61" applyNumberFormat="1" applyFill="1" applyBorder="1" applyAlignment="1" applyProtection="1">
      <alignment horizontal="right"/>
      <protection/>
    </xf>
    <xf numFmtId="4" fontId="0" fillId="33" borderId="57" xfId="61" applyNumberFormat="1" applyFill="1" applyBorder="1" applyAlignment="1" applyProtection="1">
      <alignment horizontal="right"/>
      <protection/>
    </xf>
    <xf numFmtId="4" fontId="0" fillId="33" borderId="0" xfId="0" applyNumberFormat="1" applyFill="1" applyBorder="1" applyAlignment="1" applyProtection="1">
      <alignment horizontal="right"/>
      <protection/>
    </xf>
    <xf numFmtId="170" fontId="9" fillId="34" borderId="58" xfId="66" applyNumberFormat="1" applyFont="1" applyFill="1" applyBorder="1" applyAlignment="1" applyProtection="1">
      <alignment horizontal="center" vertical="center" wrapText="1"/>
      <protection/>
    </xf>
    <xf numFmtId="170" fontId="9" fillId="34" borderId="35" xfId="66" applyNumberFormat="1" applyFont="1" applyFill="1" applyBorder="1" applyAlignment="1" applyProtection="1">
      <alignment horizontal="center" vertical="center" wrapText="1"/>
      <protection/>
    </xf>
    <xf numFmtId="170" fontId="9" fillId="34" borderId="39" xfId="66" applyNumberFormat="1" applyFont="1" applyFill="1" applyBorder="1" applyAlignment="1" applyProtection="1">
      <alignment horizontal="center" vertical="center" wrapText="1"/>
      <protection/>
    </xf>
    <xf numFmtId="0" fontId="8" fillId="33" borderId="0" xfId="66" applyFont="1" applyFill="1" applyBorder="1" applyAlignment="1" applyProtection="1">
      <alignment horizontal="center" vertical="center"/>
      <protection/>
    </xf>
    <xf numFmtId="170" fontId="9" fillId="33" borderId="0" xfId="66" applyNumberFormat="1" applyFont="1" applyFill="1" applyBorder="1" applyAlignment="1" applyProtection="1">
      <alignment horizontal="center" vertical="center" wrapText="1"/>
      <protection/>
    </xf>
    <xf numFmtId="4" fontId="7" fillId="33" borderId="0" xfId="61" applyNumberFormat="1" applyFont="1" applyFill="1" applyBorder="1" applyAlignment="1" applyProtection="1">
      <alignment horizontal="center" vertical="center"/>
      <protection/>
    </xf>
    <xf numFmtId="0" fontId="8" fillId="33" borderId="63" xfId="66" applyFont="1" applyFill="1" applyBorder="1" applyAlignment="1" applyProtection="1">
      <alignment horizontal="center"/>
      <protection/>
    </xf>
    <xf numFmtId="0" fontId="8" fillId="33" borderId="63" xfId="66" applyFont="1" applyFill="1" applyBorder="1" applyProtection="1">
      <alignment/>
      <protection/>
    </xf>
    <xf numFmtId="10" fontId="8" fillId="34" borderId="72" xfId="61" applyNumberFormat="1" applyFont="1" applyFill="1" applyBorder="1" applyAlignment="1" applyProtection="1">
      <alignment horizontal="right"/>
      <protection/>
    </xf>
    <xf numFmtId="0" fontId="8" fillId="33" borderId="64" xfId="66" applyFont="1" applyFill="1" applyBorder="1" applyAlignment="1" applyProtection="1">
      <alignment horizontal="center"/>
      <protection/>
    </xf>
    <xf numFmtId="0" fontId="8" fillId="33" borderId="64" xfId="66" applyFont="1" applyFill="1" applyBorder="1" applyProtection="1">
      <alignment/>
      <protection/>
    </xf>
    <xf numFmtId="10" fontId="8" fillId="34" borderId="64" xfId="61" applyNumberFormat="1" applyFont="1" applyFill="1" applyBorder="1" applyAlignment="1" applyProtection="1">
      <alignment horizontal="right"/>
      <protection/>
    </xf>
    <xf numFmtId="0" fontId="8" fillId="33" borderId="73" xfId="66" applyFont="1" applyFill="1" applyBorder="1" applyAlignment="1" applyProtection="1">
      <alignment horizontal="center"/>
      <protection/>
    </xf>
    <xf numFmtId="0" fontId="8" fillId="33" borderId="73" xfId="66" applyFont="1" applyFill="1" applyBorder="1" applyProtection="1">
      <alignment/>
      <protection/>
    </xf>
    <xf numFmtId="10" fontId="8" fillId="34" borderId="73" xfId="61" applyNumberFormat="1" applyFont="1" applyFill="1" applyBorder="1" applyAlignment="1" applyProtection="1">
      <alignment horizontal="right"/>
      <protection/>
    </xf>
    <xf numFmtId="3" fontId="8" fillId="34" borderId="22" xfId="66" applyNumberFormat="1" applyFont="1" applyFill="1" applyBorder="1" applyAlignment="1" applyProtection="1">
      <alignment horizontal="center" vertical="center"/>
      <protection/>
    </xf>
    <xf numFmtId="10" fontId="9" fillId="34" borderId="52" xfId="61" applyNumberFormat="1" applyFont="1" applyFill="1" applyBorder="1" applyAlignment="1" applyProtection="1">
      <alignment horizontal="right"/>
      <protection/>
    </xf>
    <xf numFmtId="0" fontId="8" fillId="33" borderId="74" xfId="66" applyFont="1" applyFill="1" applyBorder="1" applyAlignment="1" applyProtection="1">
      <alignment horizontal="center"/>
      <protection/>
    </xf>
    <xf numFmtId="0" fontId="8" fillId="33" borderId="74" xfId="66" applyFont="1" applyFill="1" applyBorder="1" applyProtection="1">
      <alignment/>
      <protection/>
    </xf>
    <xf numFmtId="10" fontId="8" fillId="34" borderId="74" xfId="61" applyNumberFormat="1" applyFont="1" applyFill="1" applyBorder="1" applyAlignment="1" applyProtection="1">
      <alignment horizontal="right"/>
      <protection/>
    </xf>
    <xf numFmtId="0" fontId="14" fillId="33" borderId="56" xfId="64" applyFont="1" applyFill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66" applyFont="1" applyFill="1" applyBorder="1" applyProtection="1">
      <alignment/>
      <protection/>
    </xf>
    <xf numFmtId="0" fontId="14" fillId="33" borderId="56" xfId="64" applyFont="1" applyFill="1" applyBorder="1" applyAlignment="1" applyProtection="1">
      <alignment horizontal="left"/>
      <protection/>
    </xf>
    <xf numFmtId="0" fontId="14" fillId="33" borderId="66" xfId="64" applyFont="1" applyFill="1" applyBorder="1" applyAlignment="1" applyProtection="1">
      <alignment horizontal="left" vertical="center"/>
      <protection/>
    </xf>
    <xf numFmtId="0" fontId="8" fillId="33" borderId="67" xfId="0" applyFont="1" applyFill="1" applyBorder="1" applyAlignment="1" applyProtection="1">
      <alignment/>
      <protection/>
    </xf>
    <xf numFmtId="0" fontId="8" fillId="33" borderId="67" xfId="66" applyFont="1" applyFill="1" applyBorder="1" applyProtection="1">
      <alignment/>
      <protection/>
    </xf>
    <xf numFmtId="4" fontId="0" fillId="33" borderId="68" xfId="61" applyNumberFormat="1" applyFill="1" applyBorder="1" applyAlignment="1" applyProtection="1">
      <alignment horizontal="right"/>
      <protection/>
    </xf>
    <xf numFmtId="0" fontId="14" fillId="33" borderId="0" xfId="64" applyFont="1" applyFill="1" applyBorder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/>
      <protection/>
    </xf>
    <xf numFmtId="0" fontId="14" fillId="33" borderId="53" xfId="64" applyFont="1" applyFill="1" applyBorder="1" applyAlignment="1" applyProtection="1">
      <alignment horizontal="left" vertical="center"/>
      <protection/>
    </xf>
    <xf numFmtId="0" fontId="8" fillId="33" borderId="54" xfId="0" applyFont="1" applyFill="1" applyBorder="1" applyAlignment="1" applyProtection="1">
      <alignment/>
      <protection/>
    </xf>
    <xf numFmtId="0" fontId="8" fillId="33" borderId="54" xfId="66" applyFont="1" applyFill="1" applyBorder="1" applyProtection="1">
      <alignment/>
      <protection/>
    </xf>
    <xf numFmtId="4" fontId="0" fillId="33" borderId="54" xfId="61" applyNumberFormat="1" applyFill="1" applyBorder="1" applyAlignment="1" applyProtection="1">
      <alignment horizontal="right"/>
      <protection/>
    </xf>
    <xf numFmtId="4" fontId="0" fillId="33" borderId="55" xfId="61" applyNumberFormat="1" applyFill="1" applyBorder="1" applyAlignment="1" applyProtection="1">
      <alignment horizontal="right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14" fillId="33" borderId="56" xfId="64" applyFont="1" applyFill="1" applyBorder="1" applyAlignment="1" applyProtection="1">
      <alignment horizontal="left" vertical="center"/>
      <protection/>
    </xf>
    <xf numFmtId="4" fontId="14" fillId="33" borderId="57" xfId="64" applyNumberFormat="1" applyFont="1" applyFill="1" applyBorder="1" applyAlignment="1" applyProtection="1">
      <alignment horizontal="right"/>
      <protection/>
    </xf>
    <xf numFmtId="4" fontId="14" fillId="33" borderId="0" xfId="64" applyNumberFormat="1" applyFont="1" applyFill="1" applyBorder="1" applyAlignment="1" applyProtection="1">
      <alignment horizontal="right"/>
      <protection/>
    </xf>
    <xf numFmtId="0" fontId="8" fillId="33" borderId="0" xfId="66" applyFont="1" applyFill="1" applyBorder="1" applyAlignment="1" applyProtection="1">
      <alignment vertical="center"/>
      <protection/>
    </xf>
    <xf numFmtId="0" fontId="14" fillId="33" borderId="67" xfId="64" applyFont="1" applyFill="1" applyBorder="1" applyAlignment="1" applyProtection="1">
      <alignment horizontal="left" vertical="center"/>
      <protection/>
    </xf>
    <xf numFmtId="4" fontId="14" fillId="33" borderId="67" xfId="64" applyNumberFormat="1" applyFont="1" applyFill="1" applyBorder="1" applyAlignment="1" applyProtection="1">
      <alignment horizontal="right"/>
      <protection/>
    </xf>
    <xf numFmtId="4" fontId="14" fillId="33" borderId="68" xfId="64" applyNumberFormat="1" applyFont="1" applyFill="1" applyBorder="1" applyAlignment="1" applyProtection="1">
      <alignment horizontal="right"/>
      <protection/>
    </xf>
    <xf numFmtId="0" fontId="4" fillId="33" borderId="53" xfId="61" applyFont="1" applyFill="1" applyBorder="1" applyAlignment="1" applyProtection="1">
      <alignment horizontal="left" vertical="center"/>
      <protection/>
    </xf>
    <xf numFmtId="0" fontId="0" fillId="33" borderId="56" xfId="0" applyFill="1" applyBorder="1" applyAlignment="1" applyProtection="1">
      <alignment/>
      <protection/>
    </xf>
    <xf numFmtId="0" fontId="8" fillId="33" borderId="0" xfId="62" applyFont="1" applyFill="1" applyBorder="1" applyAlignment="1" applyProtection="1">
      <alignment horizontal="center" vertical="center" wrapText="1"/>
      <protection/>
    </xf>
    <xf numFmtId="0" fontId="9" fillId="33" borderId="0" xfId="62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9" fillId="34" borderId="58" xfId="0" applyFont="1" applyFill="1" applyBorder="1" applyAlignment="1" applyProtection="1">
      <alignment horizontal="center" vertical="center"/>
      <protection/>
    </xf>
    <xf numFmtId="0" fontId="9" fillId="34" borderId="35" xfId="0" applyFont="1" applyFill="1" applyBorder="1" applyAlignment="1" applyProtection="1">
      <alignment horizontal="center" vertical="center"/>
      <protection/>
    </xf>
    <xf numFmtId="0" fontId="9" fillId="34" borderId="3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9" fillId="37" borderId="27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 applyProtection="1">
      <alignment/>
      <protection/>
    </xf>
    <xf numFmtId="0" fontId="0" fillId="33" borderId="66" xfId="0" applyFill="1" applyBorder="1" applyAlignment="1" applyProtection="1">
      <alignment/>
      <protection/>
    </xf>
    <xf numFmtId="0" fontId="14" fillId="33" borderId="54" xfId="64" applyFont="1" applyFill="1" applyBorder="1" applyAlignment="1" applyProtection="1">
      <alignment horizontal="left" vertical="center"/>
      <protection/>
    </xf>
    <xf numFmtId="4" fontId="14" fillId="33" borderId="54" xfId="64" applyNumberFormat="1" applyFont="1" applyFill="1" applyBorder="1" applyAlignment="1" applyProtection="1">
      <alignment horizontal="right"/>
      <protection/>
    </xf>
    <xf numFmtId="4" fontId="14" fillId="33" borderId="55" xfId="64" applyNumberFormat="1" applyFont="1" applyFill="1" applyBorder="1" applyAlignment="1" applyProtection="1">
      <alignment horizontal="right"/>
      <protection/>
    </xf>
    <xf numFmtId="0" fontId="9" fillId="34" borderId="35" xfId="68" applyFont="1" applyFill="1" applyBorder="1" applyAlignment="1" applyProtection="1">
      <alignment horizontal="center" vertical="center" wrapText="1"/>
      <protection/>
    </xf>
    <xf numFmtId="0" fontId="9" fillId="34" borderId="75" xfId="68" applyFont="1" applyFill="1" applyBorder="1" applyAlignment="1" applyProtection="1">
      <alignment horizontal="center" vertical="center"/>
      <protection/>
    </xf>
    <xf numFmtId="0" fontId="16" fillId="33" borderId="0" xfId="68" applyFont="1" applyFill="1" applyBorder="1" applyAlignment="1" applyProtection="1">
      <alignment horizontal="center" vertical="center"/>
      <protection/>
    </xf>
    <xf numFmtId="0" fontId="17" fillId="33" borderId="0" xfId="68" applyFont="1" applyFill="1" applyBorder="1" applyAlignment="1" applyProtection="1">
      <alignment horizontal="center" vertical="center" wrapText="1"/>
      <protection/>
    </xf>
    <xf numFmtId="0" fontId="17" fillId="33" borderId="0" xfId="68" applyFont="1" applyFill="1" applyBorder="1" applyAlignment="1" applyProtection="1">
      <alignment horizontal="center" vertical="center"/>
      <protection/>
    </xf>
    <xf numFmtId="0" fontId="14" fillId="33" borderId="67" xfId="0" applyFont="1" applyFill="1" applyBorder="1" applyAlignment="1" applyProtection="1">
      <alignment vertical="center"/>
      <protection/>
    </xf>
    <xf numFmtId="3" fontId="14" fillId="33" borderId="67" xfId="0" applyNumberFormat="1" applyFont="1" applyFill="1" applyBorder="1" applyAlignment="1" applyProtection="1">
      <alignment horizontal="right" vertical="center"/>
      <protection/>
    </xf>
    <xf numFmtId="3" fontId="15" fillId="33" borderId="67" xfId="0" applyNumberFormat="1" applyFont="1" applyFill="1" applyBorder="1" applyAlignment="1" applyProtection="1">
      <alignment horizontal="center" vertical="center"/>
      <protection/>
    </xf>
    <xf numFmtId="0" fontId="0" fillId="33" borderId="67" xfId="0" applyFill="1" applyBorder="1" applyAlignment="1" applyProtection="1">
      <alignment/>
      <protection/>
    </xf>
    <xf numFmtId="0" fontId="15" fillId="33" borderId="0" xfId="0" applyFont="1" applyFill="1" applyBorder="1" applyAlignment="1" applyProtection="1">
      <alignment vertical="center"/>
      <protection/>
    </xf>
    <xf numFmtId="3" fontId="15" fillId="33" borderId="0" xfId="0" applyNumberFormat="1" applyFont="1" applyFill="1" applyBorder="1" applyAlignment="1" applyProtection="1">
      <alignment horizontal="right" vertical="center"/>
      <protection/>
    </xf>
    <xf numFmtId="3" fontId="15" fillId="33" borderId="0" xfId="0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3" fontId="14" fillId="33" borderId="0" xfId="0" applyNumberFormat="1" applyFont="1" applyFill="1" applyBorder="1" applyAlignment="1" applyProtection="1">
      <alignment horizontal="right" vertical="center"/>
      <protection/>
    </xf>
    <xf numFmtId="4" fontId="8" fillId="27" borderId="27" xfId="61" applyNumberFormat="1" applyFont="1" applyFill="1" applyBorder="1" applyAlignment="1" applyProtection="1">
      <alignment horizontal="right" vertical="center"/>
      <protection locked="0"/>
    </xf>
    <xf numFmtId="4" fontId="8" fillId="27" borderId="41" xfId="61" applyNumberFormat="1" applyFont="1" applyFill="1" applyBorder="1" applyAlignment="1" applyProtection="1">
      <alignment horizontal="right" vertical="center"/>
      <protection locked="0"/>
    </xf>
    <xf numFmtId="4" fontId="8" fillId="27" borderId="23" xfId="61" applyNumberFormat="1" applyFont="1" applyFill="1" applyBorder="1" applyAlignment="1" applyProtection="1">
      <alignment horizontal="right" vertical="center"/>
      <protection locked="0"/>
    </xf>
    <xf numFmtId="4" fontId="8" fillId="27" borderId="76" xfId="61" applyNumberFormat="1" applyFont="1" applyFill="1" applyBorder="1" applyAlignment="1" applyProtection="1">
      <alignment horizontal="right" vertical="center"/>
      <protection locked="0"/>
    </xf>
    <xf numFmtId="4" fontId="8" fillId="27" borderId="31" xfId="61" applyNumberFormat="1" applyFont="1" applyFill="1" applyBorder="1" applyAlignment="1" applyProtection="1">
      <alignment horizontal="right" vertical="center"/>
      <protection locked="0"/>
    </xf>
    <xf numFmtId="3" fontId="8" fillId="27" borderId="24" xfId="66" applyNumberFormat="1" applyFont="1" applyFill="1" applyBorder="1" applyAlignment="1" applyProtection="1">
      <alignment horizontal="center" vertical="center" wrapText="1"/>
      <protection locked="0"/>
    </xf>
    <xf numFmtId="3" fontId="8" fillId="27" borderId="25" xfId="66" applyNumberFormat="1" applyFont="1" applyFill="1" applyBorder="1" applyAlignment="1" applyProtection="1">
      <alignment horizontal="center" vertical="center" wrapText="1"/>
      <protection locked="0"/>
    </xf>
    <xf numFmtId="3" fontId="8" fillId="27" borderId="35" xfId="66" applyNumberFormat="1" applyFont="1" applyFill="1" applyBorder="1" applyAlignment="1" applyProtection="1">
      <alignment horizontal="center" vertical="center" wrapText="1"/>
      <protection locked="0"/>
    </xf>
    <xf numFmtId="3" fontId="8" fillId="27" borderId="30" xfId="66" applyNumberFormat="1" applyFont="1" applyFill="1" applyBorder="1" applyAlignment="1" applyProtection="1">
      <alignment horizontal="center" vertical="center" wrapText="1"/>
      <protection locked="0"/>
    </xf>
    <xf numFmtId="3" fontId="8" fillId="27" borderId="26" xfId="66" applyNumberFormat="1" applyFont="1" applyFill="1" applyBorder="1" applyAlignment="1" applyProtection="1">
      <alignment horizontal="center" vertical="center" wrapText="1"/>
      <protection locked="0"/>
    </xf>
    <xf numFmtId="4" fontId="8" fillId="27" borderId="23" xfId="0" applyNumberFormat="1" applyFont="1" applyFill="1" applyBorder="1" applyAlignment="1" applyProtection="1">
      <alignment horizontal="right" vertical="center"/>
      <protection locked="0"/>
    </xf>
    <xf numFmtId="4" fontId="8" fillId="38" borderId="23" xfId="0" applyNumberFormat="1" applyFont="1" applyFill="1" applyBorder="1" applyAlignment="1" applyProtection="1">
      <alignment horizontal="right" vertical="center"/>
      <protection locked="0"/>
    </xf>
    <xf numFmtId="4" fontId="8" fillId="38" borderId="28" xfId="0" applyNumberFormat="1" applyFont="1" applyFill="1" applyBorder="1" applyAlignment="1" applyProtection="1">
      <alignment horizontal="right" vertical="center"/>
      <protection locked="0"/>
    </xf>
    <xf numFmtId="0" fontId="10" fillId="33" borderId="13" xfId="61" applyFont="1" applyFill="1" applyBorder="1" applyAlignment="1" applyProtection="1">
      <alignment/>
      <protection/>
    </xf>
    <xf numFmtId="0" fontId="0" fillId="33" borderId="13" xfId="61" applyFill="1" applyBorder="1" applyProtection="1">
      <alignment/>
      <protection/>
    </xf>
    <xf numFmtId="3" fontId="9" fillId="34" borderId="52" xfId="66" applyNumberFormat="1" applyFont="1" applyFill="1" applyBorder="1" applyAlignment="1" applyProtection="1">
      <alignment horizontal="center" vertical="center"/>
      <protection/>
    </xf>
    <xf numFmtId="0" fontId="8" fillId="33" borderId="0" xfId="67" applyFont="1" applyFill="1" applyBorder="1" applyProtection="1" quotePrefix="1">
      <alignment/>
      <protection locked="0"/>
    </xf>
    <xf numFmtId="0" fontId="0" fillId="33" borderId="0" xfId="61" applyFill="1" applyProtection="1">
      <alignment/>
      <protection locked="0"/>
    </xf>
    <xf numFmtId="4" fontId="8" fillId="27" borderId="77" xfId="61" applyNumberFormat="1" applyFont="1" applyFill="1" applyBorder="1" applyAlignment="1" applyProtection="1">
      <alignment horizontal="right" vertical="center"/>
      <protection locked="0"/>
    </xf>
    <xf numFmtId="4" fontId="8" fillId="27" borderId="33" xfId="61" applyNumberFormat="1" applyFont="1" applyFill="1" applyBorder="1" applyAlignment="1" applyProtection="1">
      <alignment horizontal="right" vertical="center"/>
      <protection locked="0"/>
    </xf>
    <xf numFmtId="4" fontId="8" fillId="27" borderId="22" xfId="61" applyNumberFormat="1" applyFont="1" applyFill="1" applyBorder="1" applyAlignment="1" applyProtection="1">
      <alignment horizontal="right" vertical="center"/>
      <protection locked="0"/>
    </xf>
    <xf numFmtId="4" fontId="9" fillId="38" borderId="52" xfId="64" applyNumberFormat="1" applyFont="1" applyFill="1" applyBorder="1" applyAlignment="1" applyProtection="1">
      <alignment horizontal="right" vertical="center"/>
      <protection locked="0"/>
    </xf>
    <xf numFmtId="4" fontId="9" fillId="34" borderId="16" xfId="61" applyNumberFormat="1" applyFont="1" applyFill="1" applyBorder="1" applyAlignment="1" applyProtection="1">
      <alignment horizontal="right" vertical="center"/>
      <protection/>
    </xf>
    <xf numFmtId="4" fontId="8" fillId="34" borderId="64" xfId="61" applyNumberFormat="1" applyFont="1" applyFill="1" applyBorder="1" applyAlignment="1" applyProtection="1">
      <alignment horizontal="right" vertical="center"/>
      <protection/>
    </xf>
    <xf numFmtId="4" fontId="8" fillId="34" borderId="78" xfId="61" applyNumberFormat="1" applyFont="1" applyFill="1" applyBorder="1" applyAlignment="1" applyProtection="1">
      <alignment horizontal="right" vertical="center"/>
      <protection/>
    </xf>
    <xf numFmtId="0" fontId="4" fillId="33" borderId="56" xfId="0" applyFont="1" applyFill="1" applyBorder="1" applyAlignment="1" applyProtection="1">
      <alignment horizontal="left" vertical="center"/>
      <protection/>
    </xf>
    <xf numFmtId="170" fontId="9" fillId="34" borderId="24" xfId="66" applyNumberFormat="1" applyFont="1" applyFill="1" applyBorder="1" applyAlignment="1" applyProtection="1">
      <alignment horizontal="left" vertical="center" wrapText="1"/>
      <protection/>
    </xf>
    <xf numFmtId="3" fontId="9" fillId="34" borderId="58" xfId="66" applyNumberFormat="1" applyFont="1" applyFill="1" applyBorder="1" applyAlignment="1" applyProtection="1">
      <alignment horizontal="left" vertical="center"/>
      <protection/>
    </xf>
    <xf numFmtId="0" fontId="14" fillId="33" borderId="64" xfId="64" applyFont="1" applyFill="1" applyBorder="1" applyAlignment="1" applyProtection="1">
      <alignment horizontal="left" vertical="center"/>
      <protection/>
    </xf>
    <xf numFmtId="0" fontId="14" fillId="33" borderId="27" xfId="64" applyFont="1" applyFill="1" applyBorder="1" applyAlignment="1" applyProtection="1">
      <alignment horizontal="left" wrapText="1"/>
      <protection/>
    </xf>
    <xf numFmtId="0" fontId="14" fillId="33" borderId="64" xfId="64" applyFont="1" applyFill="1" applyBorder="1" applyAlignment="1" applyProtection="1">
      <alignment wrapText="1"/>
      <protection/>
    </xf>
    <xf numFmtId="0" fontId="14" fillId="33" borderId="28" xfId="64" applyFont="1" applyFill="1" applyBorder="1" applyAlignment="1" applyProtection="1">
      <alignment horizontal="left" vertical="center" wrapText="1"/>
      <protection/>
    </xf>
    <xf numFmtId="0" fontId="14" fillId="33" borderId="64" xfId="64" applyFont="1" applyFill="1" applyBorder="1" applyAlignment="1" applyProtection="1">
      <alignment horizontal="left" vertical="center" wrapText="1"/>
      <protection/>
    </xf>
    <xf numFmtId="0" fontId="0" fillId="34" borderId="17" xfId="61" applyFont="1" applyFill="1" applyBorder="1" applyProtection="1">
      <alignment/>
      <protection/>
    </xf>
    <xf numFmtId="0" fontId="0" fillId="34" borderId="18" xfId="0" applyFont="1" applyFill="1" applyBorder="1" applyAlignment="1" applyProtection="1">
      <alignment/>
      <protection/>
    </xf>
    <xf numFmtId="0" fontId="14" fillId="33" borderId="27" xfId="64" applyFont="1" applyFill="1" applyBorder="1" applyAlignment="1" applyProtection="1">
      <alignment horizontal="left" vertical="center"/>
      <protection/>
    </xf>
    <xf numFmtId="4" fontId="8" fillId="27" borderId="64" xfId="61" applyNumberFormat="1" applyFont="1" applyFill="1" applyBorder="1" applyAlignment="1" applyProtection="1">
      <alignment horizontal="right" vertical="center"/>
      <protection locked="0"/>
    </xf>
    <xf numFmtId="4" fontId="9" fillId="34" borderId="52" xfId="61" applyNumberFormat="1" applyFont="1" applyFill="1" applyBorder="1" applyAlignment="1" applyProtection="1">
      <alignment horizontal="right" vertical="center"/>
      <protection/>
    </xf>
    <xf numFmtId="4" fontId="9" fillId="34" borderId="22" xfId="61" applyNumberFormat="1" applyFont="1" applyFill="1" applyBorder="1" applyAlignment="1" applyProtection="1">
      <alignment horizontal="right" vertical="center"/>
      <protection/>
    </xf>
    <xf numFmtId="4" fontId="9" fillId="34" borderId="71" xfId="61" applyNumberFormat="1" applyFont="1" applyFill="1" applyBorder="1" applyAlignment="1" applyProtection="1">
      <alignment horizontal="right" vertical="center"/>
      <protection/>
    </xf>
    <xf numFmtId="4" fontId="8" fillId="27" borderId="17" xfId="61" applyNumberFormat="1" applyFont="1" applyFill="1" applyBorder="1" applyAlignment="1" applyProtection="1">
      <alignment horizontal="right" vertical="center"/>
      <protection locked="0"/>
    </xf>
    <xf numFmtId="4" fontId="8" fillId="27" borderId="18" xfId="61" applyNumberFormat="1" applyFont="1" applyFill="1" applyBorder="1" applyAlignment="1" applyProtection="1">
      <alignment horizontal="right" vertical="center"/>
      <protection locked="0"/>
    </xf>
    <xf numFmtId="4" fontId="8" fillId="34" borderId="79" xfId="61" applyNumberFormat="1" applyFont="1" applyFill="1" applyBorder="1" applyAlignment="1" applyProtection="1">
      <alignment horizontal="right" vertical="center"/>
      <protection/>
    </xf>
    <xf numFmtId="4" fontId="8" fillId="34" borderId="45" xfId="61" applyNumberFormat="1" applyFont="1" applyFill="1" applyBorder="1" applyAlignment="1" applyProtection="1">
      <alignment horizontal="right" vertical="center"/>
      <protection/>
    </xf>
    <xf numFmtId="4" fontId="9" fillId="34" borderId="71" xfId="64" applyNumberFormat="1" applyFont="1" applyFill="1" applyBorder="1" applyAlignment="1" applyProtection="1">
      <alignment horizontal="right" vertical="center"/>
      <protection/>
    </xf>
    <xf numFmtId="4" fontId="8" fillId="27" borderId="24" xfId="61" applyNumberFormat="1" applyFont="1" applyFill="1" applyBorder="1" applyAlignment="1" applyProtection="1">
      <alignment horizontal="right" vertical="center"/>
      <protection locked="0"/>
    </xf>
    <xf numFmtId="4" fontId="8" fillId="27" borderId="25" xfId="61" applyNumberFormat="1" applyFont="1" applyFill="1" applyBorder="1" applyAlignment="1" applyProtection="1">
      <alignment horizontal="right" vertical="center"/>
      <protection locked="0"/>
    </xf>
    <xf numFmtId="4" fontId="8" fillId="27" borderId="26" xfId="61" applyNumberFormat="1" applyFont="1" applyFill="1" applyBorder="1" applyAlignment="1" applyProtection="1">
      <alignment horizontal="right" vertical="center"/>
      <protection locked="0"/>
    </xf>
    <xf numFmtId="4" fontId="8" fillId="27" borderId="28" xfId="61" applyNumberFormat="1" applyFont="1" applyFill="1" applyBorder="1" applyAlignment="1" applyProtection="1">
      <alignment horizontal="right" vertical="center"/>
      <protection locked="0"/>
    </xf>
    <xf numFmtId="4" fontId="8" fillId="34" borderId="10" xfId="61" applyNumberFormat="1" applyFont="1" applyFill="1" applyBorder="1" applyAlignment="1" applyProtection="1">
      <alignment horizontal="right" vertical="center"/>
      <protection/>
    </xf>
    <xf numFmtId="4" fontId="9" fillId="34" borderId="19" xfId="61" applyNumberFormat="1" applyFont="1" applyFill="1" applyBorder="1" applyAlignment="1" applyProtection="1">
      <alignment horizontal="right" vertical="center"/>
      <protection/>
    </xf>
    <xf numFmtId="4" fontId="9" fillId="38" borderId="18" xfId="61" applyNumberFormat="1" applyFont="1" applyFill="1" applyBorder="1" applyAlignment="1" applyProtection="1">
      <alignment horizontal="right" vertical="center"/>
      <protection locked="0"/>
    </xf>
    <xf numFmtId="4" fontId="9" fillId="34" borderId="12" xfId="64" applyNumberFormat="1" applyFont="1" applyFill="1" applyBorder="1" applyAlignment="1" applyProtection="1">
      <alignment horizontal="right" vertical="center"/>
      <protection/>
    </xf>
    <xf numFmtId="4" fontId="9" fillId="38" borderId="80" xfId="64" applyNumberFormat="1" applyFont="1" applyFill="1" applyBorder="1" applyAlignment="1" applyProtection="1">
      <alignment horizontal="right" vertical="center"/>
      <protection locked="0"/>
    </xf>
    <xf numFmtId="4" fontId="8" fillId="34" borderId="26" xfId="61" applyNumberFormat="1" applyFont="1" applyFill="1" applyBorder="1" applyAlignment="1" applyProtection="1">
      <alignment horizontal="right" vertical="center"/>
      <protection/>
    </xf>
    <xf numFmtId="4" fontId="8" fillId="34" borderId="28" xfId="61" applyNumberFormat="1" applyFont="1" applyFill="1" applyBorder="1" applyAlignment="1" applyProtection="1">
      <alignment horizontal="right" vertical="center"/>
      <protection/>
    </xf>
    <xf numFmtId="4" fontId="8" fillId="34" borderId="81" xfId="61" applyNumberFormat="1" applyFont="1" applyFill="1" applyBorder="1" applyAlignment="1" applyProtection="1">
      <alignment horizontal="right" vertical="center"/>
      <protection/>
    </xf>
    <xf numFmtId="4" fontId="9" fillId="38" borderId="82" xfId="64" applyNumberFormat="1" applyFont="1" applyFill="1" applyBorder="1" applyAlignment="1" applyProtection="1">
      <alignment horizontal="right" vertical="center"/>
      <protection locked="0"/>
    </xf>
    <xf numFmtId="0" fontId="6" fillId="34" borderId="37" xfId="61" applyFont="1" applyFill="1" applyBorder="1" applyAlignment="1" applyProtection="1">
      <alignment horizontal="center" vertical="center" wrapText="1"/>
      <protection/>
    </xf>
    <xf numFmtId="4" fontId="9" fillId="34" borderId="83" xfId="64" applyNumberFormat="1" applyFont="1" applyFill="1" applyBorder="1" applyAlignment="1" applyProtection="1">
      <alignment horizontal="right" vertical="center"/>
      <protection/>
    </xf>
    <xf numFmtId="0" fontId="9" fillId="37" borderId="59" xfId="0" applyFont="1" applyFill="1" applyBorder="1" applyAlignment="1" applyProtection="1">
      <alignment horizontal="center" vertical="center" wrapText="1"/>
      <protection/>
    </xf>
    <xf numFmtId="4" fontId="8" fillId="27" borderId="41" xfId="0" applyNumberFormat="1" applyFont="1" applyFill="1" applyBorder="1" applyAlignment="1" applyProtection="1">
      <alignment horizontal="right" vertical="center"/>
      <protection locked="0"/>
    </xf>
    <xf numFmtId="4" fontId="8" fillId="38" borderId="41" xfId="0" applyNumberFormat="1" applyFont="1" applyFill="1" applyBorder="1" applyAlignment="1" applyProtection="1">
      <alignment horizontal="right" vertical="center"/>
      <protection locked="0"/>
    </xf>
    <xf numFmtId="4" fontId="8" fillId="38" borderId="60" xfId="0" applyNumberFormat="1" applyFont="1" applyFill="1" applyBorder="1" applyAlignment="1" applyProtection="1">
      <alignment horizontal="right" vertical="center"/>
      <protection locked="0"/>
    </xf>
    <xf numFmtId="0" fontId="9" fillId="37" borderId="22" xfId="0" applyFont="1" applyFill="1" applyBorder="1" applyAlignment="1" applyProtection="1">
      <alignment horizontal="center" vertical="center" wrapText="1"/>
      <protection/>
    </xf>
    <xf numFmtId="4" fontId="9" fillId="35" borderId="17" xfId="0" applyNumberFormat="1" applyFont="1" applyFill="1" applyBorder="1" applyAlignment="1" applyProtection="1">
      <alignment horizontal="right" vertical="center"/>
      <protection/>
    </xf>
    <xf numFmtId="4" fontId="9" fillId="35" borderId="18" xfId="0" applyNumberFormat="1" applyFont="1" applyFill="1" applyBorder="1" applyAlignment="1" applyProtection="1">
      <alignment horizontal="right" vertical="center"/>
      <protection/>
    </xf>
    <xf numFmtId="0" fontId="9" fillId="37" borderId="36" xfId="0" applyFont="1" applyFill="1" applyBorder="1" applyAlignment="1" applyProtection="1">
      <alignment horizontal="center" vertical="center" wrapText="1"/>
      <protection/>
    </xf>
    <xf numFmtId="4" fontId="8" fillId="27" borderId="37" xfId="0" applyNumberFormat="1" applyFont="1" applyFill="1" applyBorder="1" applyAlignment="1" applyProtection="1">
      <alignment horizontal="right" vertical="center"/>
      <protection locked="0"/>
    </xf>
    <xf numFmtId="4" fontId="8" fillId="38" borderId="37" xfId="0" applyNumberFormat="1" applyFont="1" applyFill="1" applyBorder="1" applyAlignment="1" applyProtection="1">
      <alignment horizontal="right" vertical="center"/>
      <protection locked="0"/>
    </xf>
    <xf numFmtId="4" fontId="8" fillId="38" borderId="81" xfId="0" applyNumberFormat="1" applyFont="1" applyFill="1" applyBorder="1" applyAlignment="1" applyProtection="1">
      <alignment horizontal="right" vertical="center"/>
      <protection locked="0"/>
    </xf>
    <xf numFmtId="0" fontId="9" fillId="35" borderId="22" xfId="0" applyFont="1" applyFill="1" applyBorder="1" applyAlignment="1" applyProtection="1">
      <alignment horizontal="center" vertical="center" wrapText="1"/>
      <protection/>
    </xf>
    <xf numFmtId="0" fontId="9" fillId="37" borderId="50" xfId="0" applyFont="1" applyFill="1" applyBorder="1" applyAlignment="1" applyProtection="1">
      <alignment horizontal="center" vertical="center" wrapText="1"/>
      <protection/>
    </xf>
    <xf numFmtId="4" fontId="8" fillId="27" borderId="40" xfId="0" applyNumberFormat="1" applyFont="1" applyFill="1" applyBorder="1" applyAlignment="1" applyProtection="1">
      <alignment horizontal="right" vertical="center"/>
      <protection locked="0"/>
    </xf>
    <xf numFmtId="4" fontId="8" fillId="38" borderId="40" xfId="0" applyNumberFormat="1" applyFont="1" applyFill="1" applyBorder="1" applyAlignment="1" applyProtection="1">
      <alignment horizontal="right" vertical="center"/>
      <protection locked="0"/>
    </xf>
    <xf numFmtId="4" fontId="8" fillId="38" borderId="70" xfId="0" applyNumberFormat="1" applyFont="1" applyFill="1" applyBorder="1" applyAlignment="1" applyProtection="1">
      <alignment horizontal="right" vertical="center"/>
      <protection locked="0"/>
    </xf>
    <xf numFmtId="4" fontId="9" fillId="35" borderId="65" xfId="0" applyNumberFormat="1" applyFont="1" applyFill="1" applyBorder="1" applyAlignment="1" applyProtection="1">
      <alignment horizontal="right" vertical="center"/>
      <protection/>
    </xf>
    <xf numFmtId="4" fontId="8" fillId="27" borderId="77" xfId="0" applyNumberFormat="1" applyFont="1" applyFill="1" applyBorder="1" applyAlignment="1" applyProtection="1">
      <alignment horizontal="right" vertical="center"/>
      <protection locked="0"/>
    </xf>
    <xf numFmtId="4" fontId="8" fillId="27" borderId="33" xfId="0" applyNumberFormat="1" applyFont="1" applyFill="1" applyBorder="1" applyAlignment="1" applyProtection="1">
      <alignment horizontal="right" vertical="center"/>
      <protection locked="0"/>
    </xf>
    <xf numFmtId="4" fontId="8" fillId="27" borderId="84" xfId="0" applyNumberFormat="1" applyFont="1" applyFill="1" applyBorder="1" applyAlignment="1" applyProtection="1">
      <alignment horizontal="right" vertical="center"/>
      <protection locked="0"/>
    </xf>
    <xf numFmtId="4" fontId="8" fillId="27" borderId="85" xfId="0" applyNumberFormat="1" applyFont="1" applyFill="1" applyBorder="1" applyAlignment="1" applyProtection="1">
      <alignment horizontal="right" vertical="center"/>
      <protection locked="0"/>
    </xf>
    <xf numFmtId="0" fontId="8" fillId="37" borderId="18" xfId="0" applyFont="1" applyFill="1" applyBorder="1" applyAlignment="1" applyProtection="1">
      <alignment vertical="center" wrapText="1"/>
      <protection/>
    </xf>
    <xf numFmtId="0" fontId="8" fillId="37" borderId="60" xfId="0" applyFont="1" applyFill="1" applyBorder="1" applyAlignment="1" applyProtection="1">
      <alignment vertical="center" wrapText="1"/>
      <protection/>
    </xf>
    <xf numFmtId="0" fontId="8" fillId="37" borderId="28" xfId="0" applyFont="1" applyFill="1" applyBorder="1" applyAlignment="1" applyProtection="1">
      <alignment vertical="center" wrapText="1"/>
      <protection/>
    </xf>
    <xf numFmtId="0" fontId="8" fillId="37" borderId="81" xfId="0" applyFont="1" applyFill="1" applyBorder="1" applyAlignment="1" applyProtection="1">
      <alignment vertical="center" wrapText="1"/>
      <protection/>
    </xf>
    <xf numFmtId="0" fontId="8" fillId="35" borderId="18" xfId="0" applyFont="1" applyFill="1" applyBorder="1" applyAlignment="1" applyProtection="1">
      <alignment vertical="center" wrapText="1"/>
      <protection/>
    </xf>
    <xf numFmtId="0" fontId="8" fillId="37" borderId="70" xfId="0" applyFont="1" applyFill="1" applyBorder="1" applyAlignment="1" applyProtection="1">
      <alignment vertical="center"/>
      <protection/>
    </xf>
    <xf numFmtId="0" fontId="9" fillId="34" borderId="86" xfId="68" applyFont="1" applyFill="1" applyBorder="1" applyAlignment="1" applyProtection="1">
      <alignment horizontal="center" vertical="center" wrapText="1"/>
      <protection/>
    </xf>
    <xf numFmtId="4" fontId="8" fillId="27" borderId="32" xfId="62" applyNumberFormat="1" applyFont="1" applyFill="1" applyBorder="1" applyAlignment="1" applyProtection="1">
      <alignment horizontal="right" vertical="center" wrapText="1"/>
      <protection locked="0"/>
    </xf>
    <xf numFmtId="4" fontId="8" fillId="27" borderId="33" xfId="62" applyNumberFormat="1" applyFont="1" applyFill="1" applyBorder="1" applyAlignment="1" applyProtection="1">
      <alignment horizontal="right" vertical="center" wrapText="1"/>
      <protection locked="0"/>
    </xf>
    <xf numFmtId="4" fontId="8" fillId="27" borderId="86" xfId="62" applyNumberFormat="1" applyFont="1" applyFill="1" applyBorder="1" applyAlignment="1" applyProtection="1">
      <alignment horizontal="right" vertical="center" wrapText="1"/>
      <protection locked="0"/>
    </xf>
    <xf numFmtId="0" fontId="8" fillId="33" borderId="63" xfId="68" applyFont="1" applyFill="1" applyBorder="1" applyAlignment="1" applyProtection="1">
      <alignment horizontal="left" vertical="center"/>
      <protection/>
    </xf>
    <xf numFmtId="0" fontId="8" fillId="33" borderId="64" xfId="68" applyFont="1" applyFill="1" applyBorder="1" applyAlignment="1" applyProtection="1">
      <alignment horizontal="left" vertical="center"/>
      <protection/>
    </xf>
    <xf numFmtId="0" fontId="8" fillId="33" borderId="78" xfId="68" applyFont="1" applyFill="1" applyBorder="1" applyAlignment="1" applyProtection="1">
      <alignment horizontal="left" vertical="center"/>
      <protection/>
    </xf>
    <xf numFmtId="4" fontId="9" fillId="35" borderId="65" xfId="68" applyNumberFormat="1" applyFont="1" applyFill="1" applyBorder="1" applyAlignment="1" applyProtection="1">
      <alignment horizontal="right" vertical="center"/>
      <protection/>
    </xf>
    <xf numFmtId="0" fontId="9" fillId="35" borderId="52" xfId="68" applyFont="1" applyFill="1" applyBorder="1" applyAlignment="1" applyProtection="1">
      <alignment horizontal="left" vertical="center"/>
      <protection/>
    </xf>
    <xf numFmtId="4" fontId="8" fillId="33" borderId="87" xfId="62" applyNumberFormat="1" applyFont="1" applyFill="1" applyBorder="1" applyAlignment="1" applyProtection="1">
      <alignment horizontal="right" vertical="center"/>
      <protection/>
    </xf>
    <xf numFmtId="4" fontId="8" fillId="33" borderId="51" xfId="62" applyNumberFormat="1" applyFont="1" applyFill="1" applyBorder="1" applyAlignment="1" applyProtection="1">
      <alignment horizontal="right" vertical="center"/>
      <protection/>
    </xf>
    <xf numFmtId="4" fontId="8" fillId="33" borderId="76" xfId="62" applyNumberFormat="1" applyFont="1" applyFill="1" applyBorder="1" applyAlignment="1" applyProtection="1">
      <alignment horizontal="right" vertical="center"/>
      <protection/>
    </xf>
    <xf numFmtId="4" fontId="8" fillId="34" borderId="31" xfId="62" applyNumberFormat="1" applyFont="1" applyFill="1" applyBorder="1" applyAlignment="1" applyProtection="1">
      <alignment horizontal="right" vertical="center"/>
      <protection/>
    </xf>
    <xf numFmtId="4" fontId="8" fillId="33" borderId="31" xfId="62" applyNumberFormat="1" applyFont="1" applyFill="1" applyBorder="1" applyAlignment="1" applyProtection="1">
      <alignment horizontal="right" vertical="center"/>
      <protection/>
    </xf>
    <xf numFmtId="4" fontId="8" fillId="34" borderId="75" xfId="62" applyNumberFormat="1" applyFont="1" applyFill="1" applyBorder="1" applyAlignment="1" applyProtection="1">
      <alignment horizontal="right" vertical="center"/>
      <protection/>
    </xf>
    <xf numFmtId="4" fontId="9" fillId="35" borderId="88" xfId="68" applyNumberFormat="1" applyFont="1" applyFill="1" applyBorder="1" applyAlignment="1" applyProtection="1">
      <alignment horizontal="right" vertical="center"/>
      <protection/>
    </xf>
    <xf numFmtId="176" fontId="8" fillId="27" borderId="24" xfId="62" applyNumberFormat="1" applyFont="1" applyFill="1" applyBorder="1" applyAlignment="1" applyProtection="1">
      <alignment horizontal="right" vertical="center" wrapText="1"/>
      <protection locked="0"/>
    </xf>
    <xf numFmtId="176" fontId="8" fillId="27" borderId="27" xfId="62" applyNumberFormat="1" applyFont="1" applyFill="1" applyBorder="1" applyAlignment="1" applyProtection="1">
      <alignment horizontal="right" vertical="center" wrapText="1"/>
      <protection locked="0"/>
    </xf>
    <xf numFmtId="176" fontId="8" fillId="27" borderId="58" xfId="62" applyNumberFormat="1" applyFont="1" applyFill="1" applyBorder="1" applyAlignment="1" applyProtection="1">
      <alignment horizontal="right" vertical="center" wrapText="1"/>
      <protection locked="0"/>
    </xf>
    <xf numFmtId="4" fontId="9" fillId="35" borderId="22" xfId="68" applyNumberFormat="1" applyFont="1" applyFill="1" applyBorder="1" applyAlignment="1" applyProtection="1">
      <alignment horizontal="right" vertical="center"/>
      <protection/>
    </xf>
    <xf numFmtId="4" fontId="9" fillId="35" borderId="18" xfId="68" applyNumberFormat="1" applyFont="1" applyFill="1" applyBorder="1" applyAlignment="1" applyProtection="1">
      <alignment horizontal="right" vertical="center"/>
      <protection/>
    </xf>
    <xf numFmtId="49" fontId="9" fillId="27" borderId="52" xfId="67" applyNumberFormat="1" applyFont="1" applyFill="1" applyBorder="1" applyAlignment="1" applyProtection="1">
      <alignment horizontal="left"/>
      <protection locked="0"/>
    </xf>
    <xf numFmtId="14" fontId="8" fillId="27" borderId="23" xfId="67" applyNumberFormat="1" applyFont="1" applyFill="1" applyBorder="1" applyAlignment="1" applyProtection="1">
      <alignment horizontal="center"/>
      <protection locked="0"/>
    </xf>
    <xf numFmtId="0" fontId="8" fillId="27" borderId="23" xfId="67" applyFont="1" applyFill="1" applyBorder="1" applyProtection="1">
      <alignment/>
      <protection locked="0"/>
    </xf>
    <xf numFmtId="0" fontId="8" fillId="27" borderId="59" xfId="67" applyFont="1" applyFill="1" applyBorder="1" applyProtection="1">
      <alignment/>
      <protection locked="0"/>
    </xf>
    <xf numFmtId="0" fontId="8" fillId="27" borderId="41" xfId="67" applyFont="1" applyFill="1" applyBorder="1" applyProtection="1">
      <alignment/>
      <protection locked="0"/>
    </xf>
    <xf numFmtId="0" fontId="8" fillId="27" borderId="60" xfId="67" applyFont="1" applyFill="1" applyBorder="1" applyProtection="1">
      <alignment/>
      <protection locked="0"/>
    </xf>
    <xf numFmtId="0" fontId="8" fillId="27" borderId="58" xfId="67" applyFont="1" applyFill="1" applyBorder="1" applyProtection="1">
      <alignment/>
      <protection locked="0"/>
    </xf>
    <xf numFmtId="0" fontId="8" fillId="27" borderId="35" xfId="67" applyFont="1" applyFill="1" applyBorder="1" applyProtection="1">
      <alignment/>
      <protection locked="0"/>
    </xf>
    <xf numFmtId="0" fontId="8" fillId="27" borderId="39" xfId="67" applyFont="1" applyFill="1" applyBorder="1" applyProtection="1">
      <alignment/>
      <protection locked="0"/>
    </xf>
    <xf numFmtId="3" fontId="8" fillId="27" borderId="23" xfId="67" applyNumberFormat="1" applyFont="1" applyFill="1" applyBorder="1" applyProtection="1">
      <alignment/>
      <protection locked="0"/>
    </xf>
    <xf numFmtId="4" fontId="9" fillId="27" borderId="64" xfId="61" applyNumberFormat="1" applyFont="1" applyFill="1" applyBorder="1" applyAlignment="1" applyProtection="1">
      <alignment horizontal="right" vertical="center"/>
      <protection locked="0"/>
    </xf>
    <xf numFmtId="0" fontId="3" fillId="0" borderId="0" xfId="60">
      <alignment/>
      <protection/>
    </xf>
    <xf numFmtId="0" fontId="0" fillId="0" borderId="0" xfId="60" applyNumberFormat="1" applyFont="1" applyFill="1" applyProtection="1">
      <alignment/>
      <protection/>
    </xf>
    <xf numFmtId="0" fontId="57" fillId="0" borderId="0" xfId="60" applyFont="1" applyFill="1" applyProtection="1">
      <alignment/>
      <protection/>
    </xf>
    <xf numFmtId="0" fontId="0" fillId="33" borderId="0" xfId="60" applyFont="1" applyFill="1" applyProtection="1" quotePrefix="1">
      <alignment/>
      <protection/>
    </xf>
    <xf numFmtId="0" fontId="0" fillId="33" borderId="0" xfId="61" applyFill="1" applyBorder="1" applyProtection="1">
      <alignment/>
      <protection locked="0"/>
    </xf>
    <xf numFmtId="0" fontId="58" fillId="33" borderId="11" xfId="67" applyFont="1" applyFill="1" applyBorder="1" applyProtection="1">
      <alignment/>
      <protection locked="0"/>
    </xf>
    <xf numFmtId="0" fontId="6" fillId="34" borderId="63" xfId="61" applyFont="1" applyFill="1" applyBorder="1" applyAlignment="1" applyProtection="1">
      <alignment horizontal="center" vertical="center" wrapText="1"/>
      <protection/>
    </xf>
    <xf numFmtId="0" fontId="6" fillId="34" borderId="37" xfId="61" applyFont="1" applyFill="1" applyBorder="1" applyAlignment="1" applyProtection="1">
      <alignment horizontal="center" vertical="center"/>
      <protection/>
    </xf>
    <xf numFmtId="0" fontId="6" fillId="34" borderId="78" xfId="61" applyFont="1" applyFill="1" applyBorder="1" applyAlignment="1" applyProtection="1">
      <alignment horizontal="center" vertical="center" wrapText="1"/>
      <protection/>
    </xf>
    <xf numFmtId="0" fontId="6" fillId="34" borderId="58" xfId="61" applyFont="1" applyFill="1" applyBorder="1" applyAlignment="1" applyProtection="1">
      <alignment horizontal="center" vertical="center" wrapText="1"/>
      <protection/>
    </xf>
    <xf numFmtId="0" fontId="6" fillId="34" borderId="81" xfId="61" applyFont="1" applyFill="1" applyBorder="1" applyAlignment="1" applyProtection="1">
      <alignment horizontal="center" vertical="center"/>
      <protection/>
    </xf>
    <xf numFmtId="0" fontId="19" fillId="36" borderId="19" xfId="60" applyFont="1" applyFill="1" applyBorder="1" applyAlignment="1" applyProtection="1">
      <alignment horizontal="center"/>
      <protection/>
    </xf>
    <xf numFmtId="0" fontId="19" fillId="36" borderId="71" xfId="60" applyFont="1" applyFill="1" applyBorder="1" applyAlignment="1" applyProtection="1">
      <alignment horizontal="center"/>
      <protection/>
    </xf>
    <xf numFmtId="0" fontId="7" fillId="0" borderId="19" xfId="60" applyFont="1" applyFill="1" applyBorder="1" applyAlignment="1" applyProtection="1">
      <alignment horizontal="center"/>
      <protection/>
    </xf>
    <xf numFmtId="0" fontId="7" fillId="0" borderId="15" xfId="60" applyFont="1" applyFill="1" applyBorder="1" applyAlignment="1" applyProtection="1">
      <alignment horizontal="center"/>
      <protection/>
    </xf>
    <xf numFmtId="0" fontId="7" fillId="0" borderId="71" xfId="60" applyFont="1" applyFill="1" applyBorder="1" applyAlignment="1" applyProtection="1">
      <alignment horizontal="center"/>
      <protection/>
    </xf>
    <xf numFmtId="0" fontId="4" fillId="34" borderId="19" xfId="67" applyFont="1" applyFill="1" applyBorder="1" applyAlignment="1" applyProtection="1">
      <alignment horizontal="left" vertical="center"/>
      <protection/>
    </xf>
    <xf numFmtId="0" fontId="4" fillId="34" borderId="15" xfId="67" applyFont="1" applyFill="1" applyBorder="1" applyAlignment="1" applyProtection="1">
      <alignment horizontal="left" vertical="center"/>
      <protection/>
    </xf>
    <xf numFmtId="0" fontId="4" fillId="34" borderId="15" xfId="67" applyFont="1" applyFill="1" applyBorder="1" applyAlignment="1" applyProtection="1">
      <alignment horizontal="right" vertical="center"/>
      <protection/>
    </xf>
    <xf numFmtId="0" fontId="4" fillId="27" borderId="15" xfId="67" applyFont="1" applyFill="1" applyBorder="1" applyAlignment="1" applyProtection="1">
      <alignment horizontal="center" vertical="center"/>
      <protection locked="0"/>
    </xf>
    <xf numFmtId="0" fontId="4" fillId="27" borderId="71" xfId="67" applyFont="1" applyFill="1" applyBorder="1" applyAlignment="1" applyProtection="1">
      <alignment horizontal="center" vertical="center"/>
      <protection locked="0"/>
    </xf>
    <xf numFmtId="0" fontId="8" fillId="27" borderId="31" xfId="67" applyFont="1" applyFill="1" applyBorder="1" applyAlignment="1" applyProtection="1">
      <alignment horizontal="left"/>
      <protection locked="0"/>
    </xf>
    <xf numFmtId="0" fontId="8" fillId="27" borderId="46" xfId="67" applyFont="1" applyFill="1" applyBorder="1" applyAlignment="1" applyProtection="1">
      <alignment horizontal="left"/>
      <protection locked="0"/>
    </xf>
    <xf numFmtId="0" fontId="8" fillId="27" borderId="33" xfId="67" applyFont="1" applyFill="1" applyBorder="1" applyAlignment="1" applyProtection="1">
      <alignment horizontal="left"/>
      <protection locked="0"/>
    </xf>
    <xf numFmtId="0" fontId="9" fillId="33" borderId="0" xfId="67" applyFont="1" applyFill="1" applyBorder="1" applyAlignment="1" applyProtection="1">
      <alignment horizontal="center"/>
      <protection/>
    </xf>
    <xf numFmtId="0" fontId="9" fillId="33" borderId="85" xfId="67" applyFont="1" applyFill="1" applyBorder="1" applyAlignment="1" applyProtection="1">
      <alignment horizontal="center"/>
      <protection/>
    </xf>
    <xf numFmtId="0" fontId="8" fillId="27" borderId="38" xfId="67" applyFont="1" applyFill="1" applyBorder="1" applyAlignment="1" applyProtection="1">
      <alignment vertical="top" wrapText="1"/>
      <protection locked="0"/>
    </xf>
    <xf numFmtId="0" fontId="8" fillId="27" borderId="47" xfId="67" applyFont="1" applyFill="1" applyBorder="1" applyAlignment="1" applyProtection="1">
      <alignment vertical="top" wrapText="1"/>
      <protection locked="0"/>
    </xf>
    <xf numFmtId="0" fontId="8" fillId="27" borderId="84" xfId="67" applyFont="1" applyFill="1" applyBorder="1" applyAlignment="1" applyProtection="1">
      <alignment vertical="top" wrapText="1"/>
      <protection locked="0"/>
    </xf>
    <xf numFmtId="0" fontId="8" fillId="27" borderId="51" xfId="67" applyFont="1" applyFill="1" applyBorder="1" applyAlignment="1" applyProtection="1">
      <alignment vertical="top" wrapText="1"/>
      <protection locked="0"/>
    </xf>
    <xf numFmtId="0" fontId="8" fillId="27" borderId="0" xfId="67" applyFont="1" applyFill="1" applyBorder="1" applyAlignment="1" applyProtection="1">
      <alignment vertical="top" wrapText="1"/>
      <protection locked="0"/>
    </xf>
    <xf numFmtId="0" fontId="8" fillId="27" borderId="85" xfId="67" applyFont="1" applyFill="1" applyBorder="1" applyAlignment="1" applyProtection="1">
      <alignment vertical="top" wrapText="1"/>
      <protection locked="0"/>
    </xf>
    <xf numFmtId="0" fontId="8" fillId="27" borderId="76" xfId="67" applyFont="1" applyFill="1" applyBorder="1" applyAlignment="1" applyProtection="1">
      <alignment vertical="top" wrapText="1"/>
      <protection locked="0"/>
    </xf>
    <xf numFmtId="0" fontId="8" fillId="27" borderId="45" xfId="67" applyFont="1" applyFill="1" applyBorder="1" applyAlignment="1" applyProtection="1">
      <alignment vertical="top" wrapText="1"/>
      <protection locked="0"/>
    </xf>
    <xf numFmtId="0" fontId="8" fillId="27" borderId="77" xfId="67" applyFont="1" applyFill="1" applyBorder="1" applyAlignment="1" applyProtection="1">
      <alignment vertical="top" wrapText="1"/>
      <protection locked="0"/>
    </xf>
    <xf numFmtId="0" fontId="8" fillId="27" borderId="31" xfId="67" applyFont="1" applyFill="1" applyBorder="1" applyAlignment="1" applyProtection="1">
      <alignment horizontal="center"/>
      <protection locked="0"/>
    </xf>
    <xf numFmtId="0" fontId="8" fillId="27" borderId="33" xfId="67" applyFont="1" applyFill="1" applyBorder="1" applyAlignment="1" applyProtection="1">
      <alignment horizontal="center"/>
      <protection locked="0"/>
    </xf>
    <xf numFmtId="0" fontId="10" fillId="34" borderId="89" xfId="67" applyFont="1" applyFill="1" applyBorder="1" applyAlignment="1" applyProtection="1">
      <alignment horizontal="center" vertical="center" wrapText="1"/>
      <protection/>
    </xf>
    <xf numFmtId="0" fontId="10" fillId="34" borderId="16" xfId="67" applyFont="1" applyFill="1" applyBorder="1" applyAlignment="1" applyProtection="1">
      <alignment horizontal="center" vertical="center" wrapText="1"/>
      <protection/>
    </xf>
    <xf numFmtId="0" fontId="10" fillId="34" borderId="49" xfId="67" applyFont="1" applyFill="1" applyBorder="1" applyAlignment="1" applyProtection="1">
      <alignment horizontal="center" vertical="center" wrapText="1"/>
      <protection/>
    </xf>
    <xf numFmtId="0" fontId="10" fillId="34" borderId="12" xfId="67" applyFont="1" applyFill="1" applyBorder="1" applyAlignment="1" applyProtection="1">
      <alignment horizontal="center" vertical="center" wrapText="1"/>
      <protection/>
    </xf>
    <xf numFmtId="0" fontId="10" fillId="34" borderId="13" xfId="67" applyFont="1" applyFill="1" applyBorder="1" applyAlignment="1" applyProtection="1">
      <alignment horizontal="center" vertical="center" wrapText="1"/>
      <protection/>
    </xf>
    <xf numFmtId="0" fontId="10" fillId="34" borderId="14" xfId="67" applyFont="1" applyFill="1" applyBorder="1" applyAlignment="1" applyProtection="1">
      <alignment horizontal="center" vertical="center" wrapText="1"/>
      <protection/>
    </xf>
    <xf numFmtId="0" fontId="11" fillId="33" borderId="0" xfId="61" applyFont="1" applyFill="1" applyBorder="1" applyAlignment="1" applyProtection="1">
      <alignment horizontal="left"/>
      <protection/>
    </xf>
    <xf numFmtId="0" fontId="12" fillId="27" borderId="31" xfId="49" applyFont="1" applyFill="1" applyBorder="1" applyAlignment="1" applyProtection="1">
      <alignment horizontal="left"/>
      <protection locked="0"/>
    </xf>
    <xf numFmtId="0" fontId="12" fillId="27" borderId="46" xfId="49" applyFont="1" applyFill="1" applyBorder="1" applyAlignment="1" applyProtection="1">
      <alignment horizontal="left"/>
      <protection locked="0"/>
    </xf>
    <xf numFmtId="0" fontId="12" fillId="27" borderId="33" xfId="49" applyFont="1" applyFill="1" applyBorder="1" applyAlignment="1" applyProtection="1">
      <alignment horizontal="left"/>
      <protection locked="0"/>
    </xf>
    <xf numFmtId="49" fontId="8" fillId="27" borderId="31" xfId="67" applyNumberFormat="1" applyFont="1" applyFill="1" applyBorder="1" applyAlignment="1" applyProtection="1">
      <alignment horizontal="left"/>
      <protection locked="0"/>
    </xf>
    <xf numFmtId="49" fontId="8" fillId="27" borderId="33" xfId="67" applyNumberFormat="1" applyFont="1" applyFill="1" applyBorder="1" applyAlignment="1" applyProtection="1">
      <alignment horizontal="left"/>
      <protection locked="0"/>
    </xf>
    <xf numFmtId="0" fontId="9" fillId="33" borderId="0" xfId="67" applyFont="1" applyFill="1" applyBorder="1" applyAlignment="1" applyProtection="1">
      <alignment horizontal="left" vertical="center" wrapText="1"/>
      <protection/>
    </xf>
    <xf numFmtId="49" fontId="8" fillId="27" borderId="46" xfId="67" applyNumberFormat="1" applyFont="1" applyFill="1" applyBorder="1" applyAlignment="1" applyProtection="1">
      <alignment horizontal="left"/>
      <protection locked="0"/>
    </xf>
    <xf numFmtId="49" fontId="8" fillId="27" borderId="31" xfId="65" applyNumberFormat="1" applyFont="1" applyFill="1" applyBorder="1" applyAlignment="1" applyProtection="1">
      <alignment horizontal="left"/>
      <protection locked="0"/>
    </xf>
    <xf numFmtId="49" fontId="8" fillId="27" borderId="33" xfId="65" applyNumberFormat="1" applyFont="1" applyFill="1" applyBorder="1" applyAlignment="1" applyProtection="1">
      <alignment horizontal="left"/>
      <protection locked="0"/>
    </xf>
    <xf numFmtId="0" fontId="8" fillId="27" borderId="46" xfId="67" applyFont="1" applyFill="1" applyBorder="1" applyAlignment="1" applyProtection="1">
      <alignment horizontal="center"/>
      <protection locked="0"/>
    </xf>
    <xf numFmtId="0" fontId="9" fillId="34" borderId="24" xfId="66" applyFont="1" applyFill="1" applyBorder="1" applyAlignment="1" applyProtection="1">
      <alignment horizontal="center"/>
      <protection/>
    </xf>
    <xf numFmtId="0" fontId="9" fillId="34" borderId="25" xfId="66" applyFont="1" applyFill="1" applyBorder="1" applyAlignment="1" applyProtection="1">
      <alignment horizontal="center"/>
      <protection/>
    </xf>
    <xf numFmtId="0" fontId="9" fillId="34" borderId="26" xfId="66" applyFont="1" applyFill="1" applyBorder="1" applyAlignment="1" applyProtection="1">
      <alignment horizontal="center"/>
      <protection/>
    </xf>
    <xf numFmtId="0" fontId="13" fillId="34" borderId="19" xfId="67" applyFont="1" applyFill="1" applyBorder="1" applyAlignment="1" applyProtection="1">
      <alignment horizontal="left" vertical="center"/>
      <protection/>
    </xf>
    <xf numFmtId="0" fontId="4" fillId="34" borderId="71" xfId="67" applyFont="1" applyFill="1" applyBorder="1" applyAlignment="1" applyProtection="1">
      <alignment horizontal="left" vertical="center"/>
      <protection/>
    </xf>
    <xf numFmtId="4" fontId="7" fillId="34" borderId="72" xfId="61" applyNumberFormat="1" applyFont="1" applyFill="1" applyBorder="1" applyAlignment="1" applyProtection="1">
      <alignment horizontal="center" vertical="center" wrapText="1"/>
      <protection/>
    </xf>
    <xf numFmtId="4" fontId="7" fillId="34" borderId="90" xfId="61" applyNumberFormat="1" applyFont="1" applyFill="1" applyBorder="1" applyAlignment="1" applyProtection="1">
      <alignment horizontal="center" vertical="center"/>
      <protection/>
    </xf>
    <xf numFmtId="0" fontId="9" fillId="34" borderId="19" xfId="66" applyFont="1" applyFill="1" applyBorder="1" applyAlignment="1" applyProtection="1">
      <alignment horizontal="left"/>
      <protection/>
    </xf>
    <xf numFmtId="0" fontId="9" fillId="34" borderId="15" xfId="66" applyFont="1" applyFill="1" applyBorder="1" applyAlignment="1" applyProtection="1">
      <alignment horizontal="left"/>
      <protection/>
    </xf>
    <xf numFmtId="0" fontId="8" fillId="34" borderId="19" xfId="66" applyFont="1" applyFill="1" applyBorder="1" applyAlignment="1" applyProtection="1">
      <alignment horizontal="left"/>
      <protection/>
    </xf>
    <xf numFmtId="0" fontId="8" fillId="34" borderId="71" xfId="66" applyFont="1" applyFill="1" applyBorder="1" applyAlignment="1" applyProtection="1">
      <alignment horizontal="left"/>
      <protection/>
    </xf>
    <xf numFmtId="0" fontId="8" fillId="34" borderId="72" xfId="66" applyFont="1" applyFill="1" applyBorder="1" applyAlignment="1" applyProtection="1">
      <alignment horizontal="center" vertical="center" wrapText="1"/>
      <protection/>
    </xf>
    <xf numFmtId="0" fontId="8" fillId="34" borderId="90" xfId="66" applyFont="1" applyFill="1" applyBorder="1" applyAlignment="1" applyProtection="1">
      <alignment horizontal="center" vertical="center"/>
      <protection/>
    </xf>
    <xf numFmtId="0" fontId="8" fillId="34" borderId="72" xfId="66" applyFont="1" applyFill="1" applyBorder="1" applyAlignment="1" applyProtection="1">
      <alignment horizontal="center" vertical="center"/>
      <protection/>
    </xf>
    <xf numFmtId="0" fontId="8" fillId="34" borderId="19" xfId="68" applyFont="1" applyFill="1" applyBorder="1" applyAlignment="1" applyProtection="1">
      <alignment horizontal="center" vertical="center" wrapText="1"/>
      <protection/>
    </xf>
    <xf numFmtId="0" fontId="8" fillId="34" borderId="65" xfId="68" applyFont="1" applyFill="1" applyBorder="1" applyAlignment="1" applyProtection="1">
      <alignment horizontal="center" vertical="center" wrapText="1"/>
      <protection/>
    </xf>
    <xf numFmtId="0" fontId="8" fillId="33" borderId="27" xfId="66" applyFont="1" applyFill="1" applyBorder="1" applyAlignment="1" applyProtection="1">
      <alignment horizontal="left"/>
      <protection/>
    </xf>
    <xf numFmtId="0" fontId="8" fillId="33" borderId="23" xfId="66" applyFont="1" applyFill="1" applyBorder="1" applyAlignment="1" applyProtection="1">
      <alignment horizontal="left"/>
      <protection/>
    </xf>
    <xf numFmtId="0" fontId="8" fillId="33" borderId="31" xfId="66" applyFont="1" applyFill="1" applyBorder="1" applyAlignment="1" applyProtection="1">
      <alignment horizontal="left"/>
      <protection/>
    </xf>
    <xf numFmtId="0" fontId="8" fillId="33" borderId="27" xfId="66" applyFont="1" applyFill="1" applyBorder="1" applyAlignment="1" applyProtection="1">
      <alignment horizontal="left"/>
      <protection locked="0"/>
    </xf>
    <xf numFmtId="0" fontId="8" fillId="33" borderId="23" xfId="66" applyFont="1" applyFill="1" applyBorder="1" applyAlignment="1" applyProtection="1">
      <alignment horizontal="left"/>
      <protection locked="0"/>
    </xf>
    <xf numFmtId="0" fontId="8" fillId="33" borderId="31" xfId="66" applyFont="1" applyFill="1" applyBorder="1" applyAlignment="1" applyProtection="1">
      <alignment horizontal="left"/>
      <protection locked="0"/>
    </xf>
    <xf numFmtId="0" fontId="8" fillId="33" borderId="58" xfId="66" applyFont="1" applyFill="1" applyBorder="1" applyAlignment="1" applyProtection="1">
      <alignment horizontal="left"/>
      <protection/>
    </xf>
    <xf numFmtId="0" fontId="8" fillId="33" borderId="35" xfId="66" applyFont="1" applyFill="1" applyBorder="1" applyAlignment="1" applyProtection="1">
      <alignment horizontal="left"/>
      <protection/>
    </xf>
    <xf numFmtId="0" fontId="8" fillId="33" borderId="75" xfId="66" applyFont="1" applyFill="1" applyBorder="1" applyAlignment="1" applyProtection="1">
      <alignment horizontal="left"/>
      <protection/>
    </xf>
    <xf numFmtId="0" fontId="8" fillId="33" borderId="62" xfId="68" applyFont="1" applyFill="1" applyBorder="1" applyAlignment="1" applyProtection="1">
      <alignment horizontal="left" vertical="center" wrapText="1"/>
      <protection/>
    </xf>
    <xf numFmtId="0" fontId="8" fillId="33" borderId="32" xfId="68" applyFont="1" applyFill="1" applyBorder="1" applyAlignment="1" applyProtection="1">
      <alignment horizontal="left" vertical="center" wrapText="1"/>
      <protection/>
    </xf>
    <xf numFmtId="0" fontId="8" fillId="33" borderId="91" xfId="68" applyFont="1" applyFill="1" applyBorder="1" applyAlignment="1" applyProtection="1">
      <alignment horizontal="left" vertical="center" wrapText="1"/>
      <protection/>
    </xf>
    <xf numFmtId="0" fontId="8" fillId="33" borderId="33" xfId="68" applyFont="1" applyFill="1" applyBorder="1" applyAlignment="1" applyProtection="1">
      <alignment horizontal="left" vertical="center" wrapText="1"/>
      <protection/>
    </xf>
    <xf numFmtId="0" fontId="8" fillId="33" borderId="92" xfId="68" applyFont="1" applyFill="1" applyBorder="1" applyAlignment="1" applyProtection="1">
      <alignment horizontal="left" vertical="center" wrapText="1"/>
      <protection/>
    </xf>
    <xf numFmtId="0" fontId="8" fillId="33" borderId="84" xfId="68" applyFont="1" applyFill="1" applyBorder="1" applyAlignment="1" applyProtection="1">
      <alignment horizontal="left" vertical="center" wrapText="1"/>
      <protection/>
    </xf>
    <xf numFmtId="0" fontId="9" fillId="34" borderId="19" xfId="68" applyFont="1" applyFill="1" applyBorder="1" applyAlignment="1" applyProtection="1">
      <alignment horizontal="left" vertical="center" wrapText="1"/>
      <protection/>
    </xf>
    <xf numFmtId="0" fontId="9" fillId="34" borderId="15" xfId="68" applyFont="1" applyFill="1" applyBorder="1" applyAlignment="1" applyProtection="1">
      <alignment horizontal="left" vertical="center" wrapText="1"/>
      <protection/>
    </xf>
    <xf numFmtId="1" fontId="8" fillId="27" borderId="21" xfId="62" applyNumberFormat="1" applyFont="1" applyFill="1" applyBorder="1" applyAlignment="1" applyProtection="1">
      <alignment horizontal="left" vertical="center"/>
      <protection locked="0"/>
    </xf>
    <xf numFmtId="1" fontId="8" fillId="27" borderId="29" xfId="62" applyNumberFormat="1" applyFont="1" applyFill="1" applyBorder="1" applyAlignment="1" applyProtection="1">
      <alignment horizontal="left" vertical="center"/>
      <protection locked="0"/>
    </xf>
    <xf numFmtId="3" fontId="9" fillId="34" borderId="24" xfId="66" applyNumberFormat="1" applyFont="1" applyFill="1" applyBorder="1" applyAlignment="1" applyProtection="1">
      <alignment vertical="center" wrapText="1"/>
      <protection/>
    </xf>
    <xf numFmtId="3" fontId="9" fillId="34" borderId="26" xfId="66" applyNumberFormat="1" applyFont="1" applyFill="1" applyBorder="1" applyAlignment="1" applyProtection="1">
      <alignment vertical="center" wrapText="1"/>
      <protection/>
    </xf>
    <xf numFmtId="0" fontId="8" fillId="33" borderId="24" xfId="66" applyFont="1" applyFill="1" applyBorder="1" applyAlignment="1" applyProtection="1">
      <alignment horizontal="left"/>
      <protection/>
    </xf>
    <xf numFmtId="0" fontId="8" fillId="33" borderId="25" xfId="66" applyFont="1" applyFill="1" applyBorder="1" applyAlignment="1" applyProtection="1">
      <alignment horizontal="left"/>
      <protection/>
    </xf>
    <xf numFmtId="0" fontId="8" fillId="33" borderId="30" xfId="66" applyFont="1" applyFill="1" applyBorder="1" applyAlignment="1" applyProtection="1">
      <alignment horizontal="left"/>
      <protection/>
    </xf>
    <xf numFmtId="0" fontId="4" fillId="33" borderId="0" xfId="67" applyFont="1" applyFill="1" applyBorder="1" applyAlignment="1" applyProtection="1">
      <alignment horizontal="right" vertical="center"/>
      <protection/>
    </xf>
    <xf numFmtId="0" fontId="4" fillId="33" borderId="0" xfId="67" applyFont="1" applyFill="1" applyBorder="1" applyAlignment="1" applyProtection="1">
      <alignment horizontal="center" vertical="center"/>
      <protection/>
    </xf>
    <xf numFmtId="0" fontId="9" fillId="33" borderId="21" xfId="62" applyFont="1" applyFill="1" applyBorder="1" applyAlignment="1" applyProtection="1">
      <alignment horizontal="left" vertical="center"/>
      <protection/>
    </xf>
    <xf numFmtId="0" fontId="9" fillId="33" borderId="34" xfId="62" applyFont="1" applyFill="1" applyBorder="1" applyAlignment="1" applyProtection="1">
      <alignment horizontal="left" vertical="center"/>
      <protection/>
    </xf>
    <xf numFmtId="0" fontId="4" fillId="33" borderId="53" xfId="0" applyFont="1" applyFill="1" applyBorder="1" applyAlignment="1" applyProtection="1">
      <alignment horizontal="left" vertical="center"/>
      <protection/>
    </xf>
    <xf numFmtId="0" fontId="4" fillId="33" borderId="54" xfId="0" applyFont="1" applyFill="1" applyBorder="1" applyAlignment="1" applyProtection="1">
      <alignment horizontal="left" vertical="center"/>
      <protection/>
    </xf>
    <xf numFmtId="0" fontId="4" fillId="33" borderId="55" xfId="0" applyFont="1" applyFill="1" applyBorder="1" applyAlignment="1" applyProtection="1">
      <alignment horizontal="left" vertical="center"/>
      <protection/>
    </xf>
    <xf numFmtId="3" fontId="8" fillId="27" borderId="27" xfId="62" applyNumberFormat="1" applyFont="1" applyFill="1" applyBorder="1" applyAlignment="1" applyProtection="1">
      <alignment vertical="center"/>
      <protection locked="0"/>
    </xf>
    <xf numFmtId="3" fontId="8" fillId="27" borderId="28" xfId="62" applyNumberFormat="1" applyFont="1" applyFill="1" applyBorder="1" applyAlignment="1" applyProtection="1">
      <alignment vertical="center"/>
      <protection locked="0"/>
    </xf>
    <xf numFmtId="14" fontId="8" fillId="27" borderId="27" xfId="62" applyNumberFormat="1" applyFont="1" applyFill="1" applyBorder="1" applyAlignment="1" applyProtection="1">
      <alignment vertical="center"/>
      <protection locked="0"/>
    </xf>
    <xf numFmtId="14" fontId="8" fillId="27" borderId="28" xfId="62" applyNumberFormat="1" applyFont="1" applyFill="1" applyBorder="1" applyAlignment="1" applyProtection="1">
      <alignment vertical="center"/>
      <protection locked="0"/>
    </xf>
    <xf numFmtId="1" fontId="8" fillId="27" borderId="91" xfId="62" applyNumberFormat="1" applyFont="1" applyFill="1" applyBorder="1" applyAlignment="1" applyProtection="1">
      <alignment horizontal="left" vertical="center"/>
      <protection locked="0"/>
    </xf>
    <xf numFmtId="1" fontId="8" fillId="27" borderId="43" xfId="62" applyNumberFormat="1" applyFont="1" applyFill="1" applyBorder="1" applyAlignment="1" applyProtection="1">
      <alignment horizontal="left" vertical="center"/>
      <protection locked="0"/>
    </xf>
    <xf numFmtId="0" fontId="6" fillId="34" borderId="62" xfId="61" applyFont="1" applyFill="1" applyBorder="1" applyAlignment="1" applyProtection="1">
      <alignment horizontal="center" vertical="center" wrapText="1"/>
      <protection/>
    </xf>
    <xf numFmtId="0" fontId="6" fillId="34" borderId="79" xfId="61" applyFont="1" applyFill="1" applyBorder="1" applyAlignment="1" applyProtection="1">
      <alignment horizontal="center" vertical="center" wrapText="1"/>
      <protection/>
    </xf>
    <xf numFmtId="0" fontId="6" fillId="34" borderId="93" xfId="61" applyFont="1" applyFill="1" applyBorder="1" applyAlignment="1" applyProtection="1">
      <alignment horizontal="center" vertical="center" wrapText="1"/>
      <protection/>
    </xf>
    <xf numFmtId="0" fontId="6" fillId="34" borderId="72" xfId="61" applyFont="1" applyFill="1" applyBorder="1" applyAlignment="1" applyProtection="1">
      <alignment horizontal="center" vertical="center"/>
      <protection/>
    </xf>
    <xf numFmtId="0" fontId="6" fillId="34" borderId="90" xfId="61" applyFont="1" applyFill="1" applyBorder="1" applyAlignment="1" applyProtection="1">
      <alignment horizontal="center" vertical="center"/>
      <protection/>
    </xf>
    <xf numFmtId="0" fontId="6" fillId="34" borderId="62" xfId="0" applyFont="1" applyFill="1" applyBorder="1" applyAlignment="1" applyProtection="1">
      <alignment horizontal="center" vertical="center"/>
      <protection/>
    </xf>
    <xf numFmtId="0" fontId="6" fillId="34" borderId="79" xfId="0" applyFont="1" applyFill="1" applyBorder="1" applyAlignment="1" applyProtection="1">
      <alignment horizontal="center" vertical="center"/>
      <protection/>
    </xf>
    <xf numFmtId="0" fontId="6" fillId="34" borderId="93" xfId="0" applyFont="1" applyFill="1" applyBorder="1" applyAlignment="1" applyProtection="1">
      <alignment horizontal="center" vertical="center"/>
      <protection/>
    </xf>
    <xf numFmtId="0" fontId="7" fillId="34" borderId="22" xfId="64" applyFont="1" applyFill="1" applyBorder="1" applyAlignment="1" applyProtection="1">
      <alignment horizontal="left" vertical="center"/>
      <protection/>
    </xf>
    <xf numFmtId="0" fontId="7" fillId="34" borderId="17" xfId="64" applyFont="1" applyFill="1" applyBorder="1" applyAlignment="1" applyProtection="1">
      <alignment horizontal="left" vertical="center"/>
      <protection/>
    </xf>
    <xf numFmtId="0" fontId="7" fillId="34" borderId="88" xfId="64" applyFont="1" applyFill="1" applyBorder="1" applyAlignment="1" applyProtection="1">
      <alignment horizontal="left" vertical="center"/>
      <protection/>
    </xf>
    <xf numFmtId="0" fontId="6" fillId="34" borderId="62" xfId="61" applyFont="1" applyFill="1" applyBorder="1" applyAlignment="1" applyProtection="1">
      <alignment horizontal="center" vertical="center"/>
      <protection/>
    </xf>
    <xf numFmtId="0" fontId="6" fillId="34" borderId="79" xfId="61" applyFont="1" applyFill="1" applyBorder="1" applyAlignment="1" applyProtection="1">
      <alignment horizontal="center" vertical="center"/>
      <protection/>
    </xf>
    <xf numFmtId="0" fontId="9" fillId="34" borderId="24" xfId="62" applyFont="1" applyFill="1" applyBorder="1" applyAlignment="1" applyProtection="1">
      <alignment horizontal="center" vertical="center" wrapText="1"/>
      <protection/>
    </xf>
    <xf numFmtId="0" fontId="9" fillId="34" borderId="25" xfId="62" applyFont="1" applyFill="1" applyBorder="1" applyAlignment="1" applyProtection="1">
      <alignment horizontal="center" vertical="center" wrapText="1"/>
      <protection/>
    </xf>
    <xf numFmtId="0" fontId="9" fillId="34" borderId="25" xfId="62" applyFont="1" applyFill="1" applyBorder="1" applyAlignment="1" applyProtection="1">
      <alignment horizontal="center" vertical="center"/>
      <protection/>
    </xf>
    <xf numFmtId="0" fontId="9" fillId="34" borderId="26" xfId="62" applyFont="1" applyFill="1" applyBorder="1" applyAlignment="1" applyProtection="1">
      <alignment horizontal="center" vertical="center"/>
      <protection/>
    </xf>
    <xf numFmtId="0" fontId="9" fillId="34" borderId="32" xfId="62" applyFont="1" applyFill="1" applyBorder="1" applyAlignment="1" applyProtection="1">
      <alignment horizontal="center"/>
      <protection/>
    </xf>
    <xf numFmtId="0" fontId="9" fillId="34" borderId="25" xfId="62" applyFont="1" applyFill="1" applyBorder="1" applyAlignment="1" applyProtection="1">
      <alignment horizontal="center"/>
      <protection/>
    </xf>
    <xf numFmtId="0" fontId="9" fillId="34" borderId="30" xfId="62" applyFont="1" applyFill="1" applyBorder="1" applyAlignment="1" applyProtection="1">
      <alignment horizontal="center"/>
      <protection/>
    </xf>
    <xf numFmtId="0" fontId="9" fillId="34" borderId="24" xfId="68" applyFont="1" applyFill="1" applyBorder="1" applyAlignment="1" applyProtection="1">
      <alignment horizontal="center" vertical="center" wrapText="1"/>
      <protection/>
    </xf>
    <xf numFmtId="0" fontId="9" fillId="34" borderId="58" xfId="68" applyFont="1" applyFill="1" applyBorder="1" applyAlignment="1" applyProtection="1">
      <alignment horizontal="center" vertical="center" wrapText="1"/>
      <protection/>
    </xf>
    <xf numFmtId="0" fontId="9" fillId="34" borderId="25" xfId="68" applyFont="1" applyFill="1" applyBorder="1" applyAlignment="1" applyProtection="1">
      <alignment horizontal="center" vertical="center" wrapText="1"/>
      <protection/>
    </xf>
    <xf numFmtId="0" fontId="9" fillId="34" borderId="35" xfId="68" applyFont="1" applyFill="1" applyBorder="1" applyAlignment="1" applyProtection="1">
      <alignment horizontal="center" vertical="center" wrapText="1"/>
      <protection/>
    </xf>
    <xf numFmtId="0" fontId="9" fillId="34" borderId="26" xfId="68" applyFont="1" applyFill="1" applyBorder="1" applyAlignment="1" applyProtection="1">
      <alignment horizontal="center" vertical="center"/>
      <protection/>
    </xf>
    <xf numFmtId="0" fontId="9" fillId="34" borderId="39" xfId="68" applyFont="1" applyFill="1" applyBorder="1" applyAlignment="1" applyProtection="1">
      <alignment horizontal="center" vertical="center"/>
      <protection/>
    </xf>
    <xf numFmtId="0" fontId="9" fillId="34" borderId="72" xfId="68" applyFont="1" applyFill="1" applyBorder="1" applyAlignment="1" applyProtection="1">
      <alignment horizontal="center" vertical="center"/>
      <protection/>
    </xf>
    <xf numFmtId="0" fontId="9" fillId="34" borderId="90" xfId="68" applyFont="1" applyFill="1" applyBorder="1" applyAlignment="1" applyProtection="1">
      <alignment horizontal="center" vertical="center"/>
      <protection/>
    </xf>
  </cellXfs>
  <cellStyles count="6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Euro 3" xfId="46"/>
    <cellStyle name="Insatisfaisant" xfId="47"/>
    <cellStyle name="Hyperlink" xfId="48"/>
    <cellStyle name="Lien hypertexte 2" xfId="49"/>
    <cellStyle name="Followed Hyperlink" xfId="50"/>
    <cellStyle name="Comma" xfId="51"/>
    <cellStyle name="Comma [0]" xfId="52"/>
    <cellStyle name="Milliers 2" xfId="53"/>
    <cellStyle name="Currency" xfId="54"/>
    <cellStyle name="Currency [0]" xfId="55"/>
    <cellStyle name="Monétaire 2" xfId="56"/>
    <cellStyle name="Monétaire 2 2" xfId="57"/>
    <cellStyle name="Monétaire 2 3" xfId="58"/>
    <cellStyle name="Neutre" xfId="59"/>
    <cellStyle name="Normal 2" xfId="60"/>
    <cellStyle name="Normal 3" xfId="61"/>
    <cellStyle name="Normal 3 2" xfId="62"/>
    <cellStyle name="Normal 3 3" xfId="63"/>
    <cellStyle name="Normal 4" xfId="64"/>
    <cellStyle name="Normal_Cadre_enquete_CA (2) 2" xfId="65"/>
    <cellStyle name="Normal_CADRECA2" xfId="66"/>
    <cellStyle name="Normal_données" xfId="67"/>
    <cellStyle name="Normal_Forf.Soins (2)" xfId="68"/>
    <cellStyle name="Percent" xfId="69"/>
    <cellStyle name="Satisfaisant" xfId="70"/>
    <cellStyle name="Sortie" xfId="71"/>
    <cellStyle name="Texte explicatif" xfId="72"/>
    <cellStyle name="Titre" xfId="73"/>
    <cellStyle name="Titre 1" xfId="74"/>
    <cellStyle name="Titre 2" xfId="75"/>
    <cellStyle name="Titre 3" xfId="76"/>
    <cellStyle name="Titre 4" xfId="77"/>
    <cellStyle name="Total" xfId="78"/>
    <cellStyle name="Vérification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44"/>
  <sheetViews>
    <sheetView zoomScalePageLayoutView="0" workbookViewId="0" topLeftCell="E1">
      <selection activeCell="H7" sqref="H7:H9"/>
    </sheetView>
  </sheetViews>
  <sheetFormatPr defaultColWidth="11.421875" defaultRowHeight="12.75"/>
  <cols>
    <col min="1" max="1" width="1.8515625" style="86" customWidth="1"/>
    <col min="2" max="2" width="28.8515625" style="86" bestFit="1" customWidth="1"/>
    <col min="3" max="3" width="11.421875" style="86" customWidth="1"/>
    <col min="4" max="4" width="52.57421875" style="86" bestFit="1" customWidth="1"/>
    <col min="5" max="5" width="84.8515625" style="86" bestFit="1" customWidth="1"/>
    <col min="6" max="6" width="22.00390625" style="86" customWidth="1"/>
    <col min="7" max="7" width="2.421875" style="86" customWidth="1"/>
    <col min="8" max="8" width="84.8515625" style="86" bestFit="1" customWidth="1"/>
    <col min="9" max="9" width="23.140625" style="86" customWidth="1"/>
    <col min="10" max="10" width="20.57421875" style="86" customWidth="1"/>
    <col min="11" max="16384" width="11.421875" style="86" customWidth="1"/>
  </cols>
  <sheetData>
    <row r="2" ht="13.5" thickBot="1">
      <c r="I2" s="87"/>
    </row>
    <row r="3" spans="2:9" ht="13.5" thickBot="1">
      <c r="B3" s="88" t="s">
        <v>58</v>
      </c>
      <c r="C3" s="89"/>
      <c r="D3" s="89"/>
      <c r="E3" s="89"/>
      <c r="F3" s="89"/>
      <c r="G3" s="89"/>
      <c r="H3" s="89"/>
      <c r="I3" s="87"/>
    </row>
    <row r="4" spans="2:7" ht="12.75">
      <c r="B4" s="90"/>
      <c r="C4" s="91"/>
      <c r="F4" s="87" t="s">
        <v>121</v>
      </c>
      <c r="G4" s="87"/>
    </row>
    <row r="5" spans="2:8" ht="12.75">
      <c r="B5" s="92" t="s">
        <v>129</v>
      </c>
      <c r="C5" s="92" t="s">
        <v>130</v>
      </c>
      <c r="D5" s="93" t="s">
        <v>131</v>
      </c>
      <c r="E5" s="93" t="s">
        <v>132</v>
      </c>
      <c r="F5" s="92"/>
      <c r="G5" s="92"/>
      <c r="H5" s="93" t="s">
        <v>147</v>
      </c>
    </row>
    <row r="6" spans="2:8" ht="12.75">
      <c r="B6" s="94" t="s">
        <v>59</v>
      </c>
      <c r="C6" s="95"/>
      <c r="D6" s="96"/>
      <c r="E6" s="96"/>
      <c r="F6" s="87"/>
      <c r="G6" s="87"/>
      <c r="H6" s="96" t="s">
        <v>146</v>
      </c>
    </row>
    <row r="7" spans="2:8" ht="12.75">
      <c r="B7" s="94" t="s">
        <v>127</v>
      </c>
      <c r="C7" s="95">
        <v>500</v>
      </c>
      <c r="D7" s="96" t="s">
        <v>417</v>
      </c>
      <c r="E7" s="96" t="s">
        <v>128</v>
      </c>
      <c r="F7" s="87"/>
      <c r="G7" s="87"/>
      <c r="H7" s="96" t="str">
        <f>+C7&amp;" - "&amp;E7</f>
        <v>500 - Etablissement d'hébergement pour personnes âgées dépendantes (EHPAD)</v>
      </c>
    </row>
    <row r="8" spans="2:8" ht="12.75">
      <c r="B8" s="94" t="s">
        <v>418</v>
      </c>
      <c r="C8" s="95">
        <v>501</v>
      </c>
      <c r="D8" s="96" t="s">
        <v>419</v>
      </c>
      <c r="E8" s="96" t="s">
        <v>420</v>
      </c>
      <c r="F8" s="87"/>
      <c r="G8" s="87"/>
      <c r="H8" s="96" t="str">
        <f>+C8&amp;" - "&amp;E8</f>
        <v>501 - Etablissement d'hébergement pour personnes âgées médicalisé (EHPA méd)</v>
      </c>
    </row>
    <row r="9" spans="2:8" ht="12.75">
      <c r="B9" s="94" t="s">
        <v>421</v>
      </c>
      <c r="C9" s="95">
        <v>202</v>
      </c>
      <c r="D9" s="96" t="s">
        <v>422</v>
      </c>
      <c r="E9" s="96" t="s">
        <v>421</v>
      </c>
      <c r="F9" s="87"/>
      <c r="G9" s="87"/>
      <c r="H9" s="96" t="str">
        <f>+C9&amp;" - "&amp;E9</f>
        <v>202 - Logement foyer</v>
      </c>
    </row>
    <row r="10" spans="2:8" ht="12.75">
      <c r="B10" s="97" t="s">
        <v>22</v>
      </c>
      <c r="C10" s="95">
        <v>207</v>
      </c>
      <c r="D10" s="97" t="s">
        <v>423</v>
      </c>
      <c r="E10" s="96" t="s">
        <v>424</v>
      </c>
      <c r="F10" s="87"/>
      <c r="G10" s="87"/>
      <c r="H10" s="96" t="str">
        <f>+C10&amp;" - "&amp;E10</f>
        <v>207 - Accueil de jour (AJ)</v>
      </c>
    </row>
    <row r="11" spans="2:8" ht="12.75">
      <c r="B11" s="97" t="s">
        <v>425</v>
      </c>
      <c r="C11" s="95">
        <v>381</v>
      </c>
      <c r="D11" s="97" t="s">
        <v>426</v>
      </c>
      <c r="E11" s="96" t="s">
        <v>427</v>
      </c>
      <c r="F11" s="87"/>
      <c r="G11" s="87"/>
      <c r="H11" s="96" t="str">
        <f>+C11&amp;" - "&amp;E11</f>
        <v>381 - Etablissement Expérimental pour Personnes Agées (EEPA)</v>
      </c>
    </row>
    <row r="12" spans="2:8" ht="12.75">
      <c r="B12" s="92" t="s">
        <v>428</v>
      </c>
      <c r="C12" s="98" t="s">
        <v>133</v>
      </c>
      <c r="D12" s="96"/>
      <c r="E12" s="96"/>
      <c r="F12" s="87"/>
      <c r="G12" s="87"/>
      <c r="H12" s="96" t="str">
        <f>+C12&amp;" - Autres"&amp;E12</f>
        <v>000 - Autres</v>
      </c>
    </row>
    <row r="14" spans="2:8" ht="13.5" thickBot="1">
      <c r="B14" s="96"/>
      <c r="C14" s="96"/>
      <c r="D14" s="96"/>
      <c r="E14" s="96"/>
      <c r="F14" s="87"/>
      <c r="G14" s="87"/>
      <c r="H14" s="96"/>
    </row>
    <row r="15" spans="2:8" ht="13.5" thickBot="1">
      <c r="B15" s="380" t="s">
        <v>134</v>
      </c>
      <c r="C15" s="381"/>
      <c r="D15" s="382"/>
      <c r="E15" s="96"/>
      <c r="F15" s="87"/>
      <c r="G15" s="87"/>
      <c r="H15" s="96"/>
    </row>
    <row r="16" spans="2:8" ht="12.75">
      <c r="B16" s="99" t="s">
        <v>146</v>
      </c>
      <c r="F16" s="87"/>
      <c r="G16" s="87"/>
      <c r="H16" s="86" t="str">
        <f>+B16</f>
        <v>---</v>
      </c>
    </row>
    <row r="17" spans="2:8" ht="12.75">
      <c r="B17" s="97" t="s">
        <v>60</v>
      </c>
      <c r="C17" s="100">
        <v>51</v>
      </c>
      <c r="D17" s="96"/>
      <c r="E17" s="96"/>
      <c r="F17" s="101"/>
      <c r="G17" s="101"/>
      <c r="H17" s="96" t="str">
        <f aca="true" t="shared" si="0" ref="H17:H27">+B17</f>
        <v>CCNT 1951</v>
      </c>
    </row>
    <row r="18" spans="2:8" ht="12.75">
      <c r="B18" s="97" t="s">
        <v>135</v>
      </c>
      <c r="C18" s="100">
        <v>66</v>
      </c>
      <c r="D18" s="96"/>
      <c r="E18" s="96"/>
      <c r="F18" s="87"/>
      <c r="G18" s="87"/>
      <c r="H18" s="96" t="str">
        <f t="shared" si="0"/>
        <v>CCNT 1966</v>
      </c>
    </row>
    <row r="19" spans="2:8" ht="12.75">
      <c r="B19" s="97" t="s">
        <v>61</v>
      </c>
      <c r="C19" s="100" t="s">
        <v>61</v>
      </c>
      <c r="D19" s="96"/>
      <c r="E19" s="96"/>
      <c r="F19" s="87"/>
      <c r="G19" s="87"/>
      <c r="H19" s="96" t="str">
        <f t="shared" si="0"/>
        <v>UGECAM</v>
      </c>
    </row>
    <row r="20" spans="2:8" ht="12.75">
      <c r="B20" s="97" t="s">
        <v>62</v>
      </c>
      <c r="C20" s="100" t="s">
        <v>63</v>
      </c>
      <c r="D20" s="96" t="s">
        <v>143</v>
      </c>
      <c r="E20" s="96"/>
      <c r="F20" s="87"/>
      <c r="G20" s="87"/>
      <c r="H20" s="96" t="str">
        <f t="shared" si="0"/>
        <v>CCCRF</v>
      </c>
    </row>
    <row r="21" spans="2:8" ht="12.75">
      <c r="B21" s="97" t="s">
        <v>64</v>
      </c>
      <c r="C21" s="100" t="s">
        <v>65</v>
      </c>
      <c r="D21" s="96" t="s">
        <v>144</v>
      </c>
      <c r="E21" s="96"/>
      <c r="F21" s="87"/>
      <c r="G21" s="87"/>
      <c r="H21" s="96" t="str">
        <f t="shared" si="0"/>
        <v>FPH (titre IV)</v>
      </c>
    </row>
    <row r="22" spans="2:8" ht="12.75">
      <c r="B22" s="97" t="s">
        <v>66</v>
      </c>
      <c r="C22" s="100" t="s">
        <v>67</v>
      </c>
      <c r="D22" s="96" t="s">
        <v>145</v>
      </c>
      <c r="E22" s="96"/>
      <c r="F22" s="87"/>
      <c r="G22" s="87"/>
      <c r="H22" s="96" t="str">
        <f t="shared" si="0"/>
        <v>FPT (titre III)</v>
      </c>
    </row>
    <row r="23" spans="2:8" ht="12.75">
      <c r="B23" s="97" t="s">
        <v>68</v>
      </c>
      <c r="C23" s="100" t="s">
        <v>68</v>
      </c>
      <c r="D23" s="96"/>
      <c r="E23" s="96"/>
      <c r="F23" s="87"/>
      <c r="G23" s="87"/>
      <c r="H23" s="96" t="str">
        <f t="shared" si="0"/>
        <v>Autre</v>
      </c>
    </row>
    <row r="24" spans="2:8" ht="12.75">
      <c r="B24" s="92" t="s">
        <v>136</v>
      </c>
      <c r="C24" s="100">
        <v>65</v>
      </c>
      <c r="D24" s="96"/>
      <c r="E24" s="96"/>
      <c r="F24" s="87"/>
      <c r="G24" s="87"/>
      <c r="H24" s="96" t="str">
        <f t="shared" si="0"/>
        <v>CCNT 65</v>
      </c>
    </row>
    <row r="25" spans="2:8" ht="12.75">
      <c r="B25" s="92" t="s">
        <v>69</v>
      </c>
      <c r="C25" s="100" t="s">
        <v>69</v>
      </c>
      <c r="D25" s="96"/>
      <c r="E25" s="96"/>
      <c r="F25" s="87"/>
      <c r="G25" s="87"/>
      <c r="H25" s="96" t="str">
        <f t="shared" si="0"/>
        <v>ADMR</v>
      </c>
    </row>
    <row r="26" spans="2:8" ht="12.75">
      <c r="B26" s="92" t="s">
        <v>70</v>
      </c>
      <c r="C26" s="100" t="s">
        <v>70</v>
      </c>
      <c r="D26" s="96" t="s">
        <v>141</v>
      </c>
      <c r="E26" s="96"/>
      <c r="F26" s="87"/>
      <c r="G26" s="87"/>
      <c r="H26" s="96" t="str">
        <f t="shared" si="0"/>
        <v>BAD</v>
      </c>
    </row>
    <row r="27" spans="2:8" ht="12.75">
      <c r="B27" s="92" t="s">
        <v>71</v>
      </c>
      <c r="C27" s="100" t="s">
        <v>71</v>
      </c>
      <c r="D27" s="96" t="s">
        <v>142</v>
      </c>
      <c r="E27" s="96"/>
      <c r="F27" s="87"/>
      <c r="G27" s="87"/>
      <c r="H27" s="96" t="str">
        <f t="shared" si="0"/>
        <v>CCU</v>
      </c>
    </row>
    <row r="28" spans="6:7" ht="12.75">
      <c r="F28" s="87"/>
      <c r="G28" s="87"/>
    </row>
    <row r="29" spans="6:7" ht="13.5" thickBot="1">
      <c r="F29" s="87"/>
      <c r="G29" s="87"/>
    </row>
    <row r="30" spans="2:7" ht="13.5" thickBot="1">
      <c r="B30" s="378" t="s">
        <v>124</v>
      </c>
      <c r="C30" s="379"/>
      <c r="F30" s="87"/>
      <c r="G30" s="87"/>
    </row>
    <row r="31" spans="3:7" ht="12.75">
      <c r="C31" s="86">
        <v>0</v>
      </c>
      <c r="F31" s="87" t="s">
        <v>121</v>
      </c>
      <c r="G31" s="87"/>
    </row>
    <row r="32" spans="2:8" ht="12.75">
      <c r="B32" s="102" t="s">
        <v>117</v>
      </c>
      <c r="C32" s="86">
        <v>1</v>
      </c>
      <c r="D32" s="86" t="s">
        <v>137</v>
      </c>
      <c r="F32" s="87"/>
      <c r="G32" s="87"/>
      <c r="H32" s="86" t="str">
        <f>+D32</f>
        <v>tarif partiel</v>
      </c>
    </row>
    <row r="33" spans="2:8" ht="12.75">
      <c r="B33" s="102" t="s">
        <v>118</v>
      </c>
      <c r="C33" s="86">
        <v>2</v>
      </c>
      <c r="D33" s="86" t="s">
        <v>138</v>
      </c>
      <c r="F33" s="87"/>
      <c r="G33" s="87"/>
      <c r="H33" s="86" t="str">
        <f>+D33</f>
        <v>tarif global</v>
      </c>
    </row>
    <row r="34" spans="6:7" ht="13.5" thickBot="1">
      <c r="F34" s="87"/>
      <c r="G34" s="87"/>
    </row>
    <row r="35" spans="2:7" ht="13.5" thickBot="1">
      <c r="B35" s="378" t="s">
        <v>123</v>
      </c>
      <c r="C35" s="379"/>
      <c r="F35" s="87"/>
      <c r="G35" s="87"/>
    </row>
    <row r="36" spans="2:8" ht="12.75">
      <c r="B36" s="102" t="s">
        <v>119</v>
      </c>
      <c r="C36" s="86">
        <v>1</v>
      </c>
      <c r="D36" s="86" t="s">
        <v>139</v>
      </c>
      <c r="F36" s="87" t="s">
        <v>122</v>
      </c>
      <c r="G36" s="87"/>
      <c r="H36" s="86" t="str">
        <f>+B36</f>
        <v>NON</v>
      </c>
    </row>
    <row r="37" spans="2:8" ht="12.75">
      <c r="B37" s="102" t="s">
        <v>120</v>
      </c>
      <c r="C37" s="86">
        <v>2</v>
      </c>
      <c r="D37" s="86" t="s">
        <v>140</v>
      </c>
      <c r="F37" s="87"/>
      <c r="G37" s="87"/>
      <c r="H37" s="86" t="str">
        <f>+B37</f>
        <v>OUI</v>
      </c>
    </row>
    <row r="38" spans="6:7" ht="12.75">
      <c r="F38" s="87"/>
      <c r="G38" s="87"/>
    </row>
    <row r="39" spans="6:7" ht="13.5" thickBot="1">
      <c r="F39" s="87"/>
      <c r="G39" s="87"/>
    </row>
    <row r="40" spans="2:7" ht="13.5" thickBot="1">
      <c r="B40" s="380" t="s">
        <v>196</v>
      </c>
      <c r="C40" s="381"/>
      <c r="D40" s="382"/>
      <c r="E40" s="368"/>
      <c r="F40" s="87"/>
      <c r="G40" s="87"/>
    </row>
    <row r="41" spans="2:7" ht="12.75">
      <c r="B41" s="369"/>
      <c r="C41" s="97"/>
      <c r="D41" s="368"/>
      <c r="E41" s="368"/>
      <c r="F41" s="87"/>
      <c r="G41" s="87"/>
    </row>
    <row r="42" spans="2:7" ht="12.75">
      <c r="B42" s="92" t="s">
        <v>197</v>
      </c>
      <c r="C42" s="92" t="s">
        <v>198</v>
      </c>
      <c r="D42" s="93" t="s">
        <v>199</v>
      </c>
      <c r="E42" s="368" t="s">
        <v>200</v>
      </c>
      <c r="F42" s="87"/>
      <c r="G42" s="87"/>
    </row>
    <row r="43" spans="2:7" ht="12.75">
      <c r="B43" s="97" t="s">
        <v>146</v>
      </c>
      <c r="C43" s="95" t="s">
        <v>146</v>
      </c>
      <c r="D43" s="97" t="s">
        <v>146</v>
      </c>
      <c r="E43" s="368" t="str">
        <f>C43</f>
        <v>---</v>
      </c>
      <c r="F43" s="87"/>
      <c r="G43" s="87"/>
    </row>
    <row r="44" spans="2:7" ht="12.75">
      <c r="B44" s="97" t="s">
        <v>201</v>
      </c>
      <c r="C44" s="370" t="s">
        <v>202</v>
      </c>
      <c r="D44" s="97" t="s">
        <v>203</v>
      </c>
      <c r="E44" s="368" t="str">
        <f>C44&amp;" - "&amp;B44</f>
        <v>01 - Ain </v>
      </c>
      <c r="F44" s="87"/>
      <c r="G44" s="87"/>
    </row>
    <row r="45" spans="2:7" ht="12.75">
      <c r="B45" s="97" t="s">
        <v>204</v>
      </c>
      <c r="C45" s="370" t="s">
        <v>205</v>
      </c>
      <c r="D45" s="97" t="s">
        <v>206</v>
      </c>
      <c r="E45" s="368" t="str">
        <f aca="true" t="shared" si="1" ref="E45:E108">C45&amp;" - "&amp;B45</f>
        <v>02 - Aisne </v>
      </c>
      <c r="F45" s="87"/>
      <c r="G45" s="87"/>
    </row>
    <row r="46" spans="2:7" ht="12.75">
      <c r="B46" s="97" t="s">
        <v>207</v>
      </c>
      <c r="C46" s="370" t="s">
        <v>208</v>
      </c>
      <c r="D46" s="97" t="s">
        <v>209</v>
      </c>
      <c r="E46" s="368" t="str">
        <f t="shared" si="1"/>
        <v>03 - Allier </v>
      </c>
      <c r="F46" s="87"/>
      <c r="G46" s="87"/>
    </row>
    <row r="47" spans="2:7" ht="12.75">
      <c r="B47" s="97" t="s">
        <v>210</v>
      </c>
      <c r="C47" s="370" t="s">
        <v>211</v>
      </c>
      <c r="D47" s="97" t="s">
        <v>212</v>
      </c>
      <c r="E47" s="368" t="str">
        <f t="shared" si="1"/>
        <v>04 - Alpes-de-Haute-Provence </v>
      </c>
      <c r="F47" s="87"/>
      <c r="G47" s="87"/>
    </row>
    <row r="48" spans="2:7" ht="12.75">
      <c r="B48" s="97" t="s">
        <v>213</v>
      </c>
      <c r="C48" s="370" t="s">
        <v>214</v>
      </c>
      <c r="D48" s="97" t="s">
        <v>215</v>
      </c>
      <c r="E48" s="368" t="str">
        <f t="shared" si="1"/>
        <v>05 - Hautes-Alpes </v>
      </c>
      <c r="F48" s="87"/>
      <c r="G48" s="87"/>
    </row>
    <row r="49" spans="2:7" ht="12.75">
      <c r="B49" s="97" t="s">
        <v>216</v>
      </c>
      <c r="C49" s="370" t="s">
        <v>217</v>
      </c>
      <c r="D49" s="97" t="s">
        <v>218</v>
      </c>
      <c r="E49" s="368" t="str">
        <f t="shared" si="1"/>
        <v>06 - Alpes-Maritimes </v>
      </c>
      <c r="F49" s="87"/>
      <c r="G49" s="87"/>
    </row>
    <row r="50" spans="2:7" ht="12.75">
      <c r="B50" s="97" t="s">
        <v>219</v>
      </c>
      <c r="C50" s="370" t="s">
        <v>220</v>
      </c>
      <c r="D50" s="97" t="s">
        <v>221</v>
      </c>
      <c r="E50" s="368" t="str">
        <f t="shared" si="1"/>
        <v>07 - Ardèche </v>
      </c>
      <c r="F50" s="87"/>
      <c r="G50" s="87"/>
    </row>
    <row r="51" spans="2:7" ht="12.75">
      <c r="B51" s="97" t="s">
        <v>222</v>
      </c>
      <c r="C51" s="370" t="s">
        <v>223</v>
      </c>
      <c r="D51" s="97" t="s">
        <v>224</v>
      </c>
      <c r="E51" s="368" t="str">
        <f t="shared" si="1"/>
        <v>08 - Ardennes </v>
      </c>
      <c r="F51" s="87"/>
      <c r="G51" s="87"/>
    </row>
    <row r="52" spans="2:5" ht="12.75">
      <c r="B52" s="97" t="s">
        <v>225</v>
      </c>
      <c r="C52" s="370" t="s">
        <v>226</v>
      </c>
      <c r="D52" s="97" t="s">
        <v>227</v>
      </c>
      <c r="E52" s="368" t="str">
        <f t="shared" si="1"/>
        <v>09 - Ariège </v>
      </c>
    </row>
    <row r="53" spans="2:5" ht="12.75">
      <c r="B53" s="97" t="s">
        <v>228</v>
      </c>
      <c r="C53" s="95">
        <v>10</v>
      </c>
      <c r="D53" s="97" t="s">
        <v>229</v>
      </c>
      <c r="E53" s="368" t="str">
        <f t="shared" si="1"/>
        <v>10 - Aube </v>
      </c>
    </row>
    <row r="54" spans="2:5" ht="12.75">
      <c r="B54" s="97" t="s">
        <v>230</v>
      </c>
      <c r="C54" s="95">
        <v>11</v>
      </c>
      <c r="D54" s="97" t="s">
        <v>231</v>
      </c>
      <c r="E54" s="368" t="str">
        <f t="shared" si="1"/>
        <v>11 - Aude </v>
      </c>
    </row>
    <row r="55" spans="2:5" ht="12.75">
      <c r="B55" s="97" t="s">
        <v>232</v>
      </c>
      <c r="C55" s="95">
        <v>12</v>
      </c>
      <c r="D55" s="97" t="s">
        <v>233</v>
      </c>
      <c r="E55" s="368" t="str">
        <f t="shared" si="1"/>
        <v>12 - Aveyron </v>
      </c>
    </row>
    <row r="56" spans="2:5" ht="12.75">
      <c r="B56" s="97" t="s">
        <v>234</v>
      </c>
      <c r="C56" s="95">
        <v>13</v>
      </c>
      <c r="D56" s="97" t="s">
        <v>235</v>
      </c>
      <c r="E56" s="368" t="str">
        <f t="shared" si="1"/>
        <v>13 - Bouches-du-Rhône </v>
      </c>
    </row>
    <row r="57" spans="2:5" ht="12.75">
      <c r="B57" s="97" t="s">
        <v>236</v>
      </c>
      <c r="C57" s="95">
        <v>14</v>
      </c>
      <c r="D57" s="97" t="s">
        <v>237</v>
      </c>
      <c r="E57" s="368" t="str">
        <f t="shared" si="1"/>
        <v>14 - Calvados </v>
      </c>
    </row>
    <row r="58" spans="2:5" ht="12.75">
      <c r="B58" s="97" t="s">
        <v>238</v>
      </c>
      <c r="C58" s="95">
        <v>15</v>
      </c>
      <c r="D58" s="97" t="s">
        <v>239</v>
      </c>
      <c r="E58" s="368" t="str">
        <f t="shared" si="1"/>
        <v>15 - Cantal </v>
      </c>
    </row>
    <row r="59" spans="2:5" ht="12.75">
      <c r="B59" s="97" t="s">
        <v>240</v>
      </c>
      <c r="C59" s="95">
        <v>16</v>
      </c>
      <c r="D59" s="97" t="s">
        <v>241</v>
      </c>
      <c r="E59" s="368" t="str">
        <f t="shared" si="1"/>
        <v>16 - Charente </v>
      </c>
    </row>
    <row r="60" spans="2:5" ht="12.75">
      <c r="B60" s="97" t="s">
        <v>242</v>
      </c>
      <c r="C60" s="95">
        <v>17</v>
      </c>
      <c r="D60" s="97" t="s">
        <v>243</v>
      </c>
      <c r="E60" s="368" t="str">
        <f t="shared" si="1"/>
        <v>17 - Charente-Maritime </v>
      </c>
    </row>
    <row r="61" spans="2:5" ht="12.75">
      <c r="B61" s="97" t="s">
        <v>244</v>
      </c>
      <c r="C61" s="95">
        <v>18</v>
      </c>
      <c r="D61" s="97" t="s">
        <v>245</v>
      </c>
      <c r="E61" s="368" t="str">
        <f t="shared" si="1"/>
        <v>18 - Cher </v>
      </c>
    </row>
    <row r="62" spans="2:5" ht="12.75">
      <c r="B62" s="97" t="s">
        <v>246</v>
      </c>
      <c r="C62" s="95">
        <v>19</v>
      </c>
      <c r="D62" s="97" t="s">
        <v>247</v>
      </c>
      <c r="E62" s="368" t="str">
        <f t="shared" si="1"/>
        <v>19 - Corrèze </v>
      </c>
    </row>
    <row r="63" spans="2:5" ht="12.75">
      <c r="B63" s="97" t="s">
        <v>248</v>
      </c>
      <c r="C63" s="95" t="s">
        <v>249</v>
      </c>
      <c r="D63" s="97" t="s">
        <v>250</v>
      </c>
      <c r="E63" s="368" t="str">
        <f t="shared" si="1"/>
        <v>2A  - Corse-du-Sud </v>
      </c>
    </row>
    <row r="64" spans="2:5" ht="12.75">
      <c r="B64" s="97" t="s">
        <v>251</v>
      </c>
      <c r="C64" s="95" t="s">
        <v>252</v>
      </c>
      <c r="D64" s="97" t="s">
        <v>253</v>
      </c>
      <c r="E64" s="368" t="str">
        <f t="shared" si="1"/>
        <v>2B  - Haute-Corse </v>
      </c>
    </row>
    <row r="65" spans="2:5" ht="12.75">
      <c r="B65" s="97" t="s">
        <v>254</v>
      </c>
      <c r="C65" s="95">
        <v>21</v>
      </c>
      <c r="D65" s="97" t="s">
        <v>255</v>
      </c>
      <c r="E65" s="368" t="str">
        <f t="shared" si="1"/>
        <v>21 - Côte-d'Or </v>
      </c>
    </row>
    <row r="66" spans="2:5" ht="12.75">
      <c r="B66" s="97" t="s">
        <v>256</v>
      </c>
      <c r="C66" s="95">
        <v>22</v>
      </c>
      <c r="D66" s="97" t="s">
        <v>257</v>
      </c>
      <c r="E66" s="368" t="str">
        <f t="shared" si="1"/>
        <v>22 - Côtes-d'Armor </v>
      </c>
    </row>
    <row r="67" spans="2:5" ht="12.75">
      <c r="B67" s="97" t="s">
        <v>258</v>
      </c>
      <c r="C67" s="95">
        <v>23</v>
      </c>
      <c r="D67" s="97" t="s">
        <v>259</v>
      </c>
      <c r="E67" s="368" t="str">
        <f t="shared" si="1"/>
        <v>23 - Creuse </v>
      </c>
    </row>
    <row r="68" spans="2:5" ht="12.75">
      <c r="B68" s="97" t="s">
        <v>260</v>
      </c>
      <c r="C68" s="95">
        <v>24</v>
      </c>
      <c r="D68" s="97" t="s">
        <v>261</v>
      </c>
      <c r="E68" s="368" t="str">
        <f t="shared" si="1"/>
        <v>24 - Dordogne </v>
      </c>
    </row>
    <row r="69" spans="2:5" ht="12.75">
      <c r="B69" s="97" t="s">
        <v>262</v>
      </c>
      <c r="C69" s="95">
        <v>25</v>
      </c>
      <c r="D69" s="97" t="s">
        <v>263</v>
      </c>
      <c r="E69" s="368" t="str">
        <f t="shared" si="1"/>
        <v>25 - Doubs </v>
      </c>
    </row>
    <row r="70" spans="2:5" ht="12.75">
      <c r="B70" s="97" t="s">
        <v>264</v>
      </c>
      <c r="C70" s="95">
        <v>26</v>
      </c>
      <c r="D70" s="97" t="s">
        <v>265</v>
      </c>
      <c r="E70" s="368" t="str">
        <f t="shared" si="1"/>
        <v>26 - Drôme </v>
      </c>
    </row>
    <row r="71" spans="2:5" ht="12.75">
      <c r="B71" s="97" t="s">
        <v>266</v>
      </c>
      <c r="C71" s="95">
        <v>27</v>
      </c>
      <c r="D71" s="97" t="s">
        <v>267</v>
      </c>
      <c r="E71" s="368" t="str">
        <f t="shared" si="1"/>
        <v>27 - Eure </v>
      </c>
    </row>
    <row r="72" spans="2:5" ht="12.75">
      <c r="B72" s="97" t="s">
        <v>268</v>
      </c>
      <c r="C72" s="95">
        <v>28</v>
      </c>
      <c r="D72" s="97" t="s">
        <v>269</v>
      </c>
      <c r="E72" s="368" t="str">
        <f t="shared" si="1"/>
        <v>28 - Eure-et-Loir </v>
      </c>
    </row>
    <row r="73" spans="2:5" ht="12.75">
      <c r="B73" s="97" t="s">
        <v>270</v>
      </c>
      <c r="C73" s="95">
        <v>29</v>
      </c>
      <c r="D73" s="97" t="s">
        <v>271</v>
      </c>
      <c r="E73" s="368" t="str">
        <f t="shared" si="1"/>
        <v>29 - Finistère </v>
      </c>
    </row>
    <row r="74" spans="2:5" ht="12.75">
      <c r="B74" s="97" t="s">
        <v>272</v>
      </c>
      <c r="C74" s="95">
        <v>30</v>
      </c>
      <c r="D74" s="97" t="s">
        <v>273</v>
      </c>
      <c r="E74" s="368" t="str">
        <f t="shared" si="1"/>
        <v>30 - Gard </v>
      </c>
    </row>
    <row r="75" spans="2:5" ht="12.75">
      <c r="B75" s="97" t="s">
        <v>274</v>
      </c>
      <c r="C75" s="95">
        <v>31</v>
      </c>
      <c r="D75" s="97" t="s">
        <v>275</v>
      </c>
      <c r="E75" s="368" t="str">
        <f t="shared" si="1"/>
        <v>31 - Haute-Garonne </v>
      </c>
    </row>
    <row r="76" spans="2:5" ht="12.75">
      <c r="B76" s="97" t="s">
        <v>276</v>
      </c>
      <c r="C76" s="95">
        <v>32</v>
      </c>
      <c r="D76" s="97" t="s">
        <v>277</v>
      </c>
      <c r="E76" s="368" t="str">
        <f t="shared" si="1"/>
        <v>32 - Gers </v>
      </c>
    </row>
    <row r="77" spans="2:5" ht="12.75">
      <c r="B77" s="97" t="s">
        <v>278</v>
      </c>
      <c r="C77" s="95">
        <v>33</v>
      </c>
      <c r="D77" s="97" t="s">
        <v>279</v>
      </c>
      <c r="E77" s="368" t="str">
        <f t="shared" si="1"/>
        <v>33 - Gironde </v>
      </c>
    </row>
    <row r="78" spans="2:5" ht="12.75">
      <c r="B78" s="97" t="s">
        <v>280</v>
      </c>
      <c r="C78" s="95">
        <v>34</v>
      </c>
      <c r="D78" s="97" t="s">
        <v>281</v>
      </c>
      <c r="E78" s="368" t="str">
        <f t="shared" si="1"/>
        <v>34 - Hérault </v>
      </c>
    </row>
    <row r="79" spans="2:5" ht="12.75">
      <c r="B79" s="97" t="s">
        <v>282</v>
      </c>
      <c r="C79" s="95">
        <v>35</v>
      </c>
      <c r="D79" s="97" t="s">
        <v>283</v>
      </c>
      <c r="E79" s="368" t="str">
        <f t="shared" si="1"/>
        <v>35 - Ille-et-Vilaine </v>
      </c>
    </row>
    <row r="80" spans="2:5" ht="12.75">
      <c r="B80" s="97" t="s">
        <v>284</v>
      </c>
      <c r="C80" s="95">
        <v>36</v>
      </c>
      <c r="D80" s="97" t="s">
        <v>285</v>
      </c>
      <c r="E80" s="368" t="str">
        <f t="shared" si="1"/>
        <v>36 - Indre </v>
      </c>
    </row>
    <row r="81" spans="2:5" ht="12.75">
      <c r="B81" s="97" t="s">
        <v>286</v>
      </c>
      <c r="C81" s="95">
        <v>37</v>
      </c>
      <c r="D81" s="97" t="s">
        <v>287</v>
      </c>
      <c r="E81" s="368" t="str">
        <f t="shared" si="1"/>
        <v>37 - Indre-et-Loire </v>
      </c>
    </row>
    <row r="82" spans="2:5" ht="12.75">
      <c r="B82" s="97" t="s">
        <v>288</v>
      </c>
      <c r="C82" s="95">
        <v>38</v>
      </c>
      <c r="D82" s="97" t="s">
        <v>289</v>
      </c>
      <c r="E82" s="368" t="str">
        <f t="shared" si="1"/>
        <v>38 - Isère </v>
      </c>
    </row>
    <row r="83" spans="2:5" ht="12.75">
      <c r="B83" s="97" t="s">
        <v>290</v>
      </c>
      <c r="C83" s="95">
        <v>39</v>
      </c>
      <c r="D83" s="97" t="s">
        <v>291</v>
      </c>
      <c r="E83" s="368" t="str">
        <f t="shared" si="1"/>
        <v>39 - Jura </v>
      </c>
    </row>
    <row r="84" spans="2:5" ht="12.75">
      <c r="B84" s="97" t="s">
        <v>292</v>
      </c>
      <c r="C84" s="95">
        <v>40</v>
      </c>
      <c r="D84" s="97" t="s">
        <v>293</v>
      </c>
      <c r="E84" s="368" t="str">
        <f t="shared" si="1"/>
        <v>40 - Landes </v>
      </c>
    </row>
    <row r="85" spans="2:5" ht="12.75">
      <c r="B85" s="97" t="s">
        <v>294</v>
      </c>
      <c r="C85" s="95">
        <v>41</v>
      </c>
      <c r="D85" s="97" t="s">
        <v>295</v>
      </c>
      <c r="E85" s="368" t="str">
        <f t="shared" si="1"/>
        <v>41 - Loir-et-Cher </v>
      </c>
    </row>
    <row r="86" spans="2:5" ht="12.75">
      <c r="B86" s="97" t="s">
        <v>296</v>
      </c>
      <c r="C86" s="95">
        <v>42</v>
      </c>
      <c r="D86" s="97" t="s">
        <v>297</v>
      </c>
      <c r="E86" s="368" t="str">
        <f t="shared" si="1"/>
        <v>42 - Loire </v>
      </c>
    </row>
    <row r="87" spans="2:5" ht="12.75">
      <c r="B87" s="97" t="s">
        <v>298</v>
      </c>
      <c r="C87" s="95">
        <v>43</v>
      </c>
      <c r="D87" s="97" t="s">
        <v>299</v>
      </c>
      <c r="E87" s="368" t="str">
        <f t="shared" si="1"/>
        <v>43 - Haute-Loire </v>
      </c>
    </row>
    <row r="88" spans="2:5" ht="12.75">
      <c r="B88" s="97" t="s">
        <v>300</v>
      </c>
      <c r="C88" s="95">
        <v>44</v>
      </c>
      <c r="D88" s="97" t="s">
        <v>301</v>
      </c>
      <c r="E88" s="368" t="str">
        <f t="shared" si="1"/>
        <v>44 - Loire-Atlantique </v>
      </c>
    </row>
    <row r="89" spans="2:5" ht="12.75">
      <c r="B89" s="97" t="s">
        <v>302</v>
      </c>
      <c r="C89" s="95">
        <v>45</v>
      </c>
      <c r="D89" s="97" t="s">
        <v>303</v>
      </c>
      <c r="E89" s="368" t="str">
        <f t="shared" si="1"/>
        <v>45 - Loiret </v>
      </c>
    </row>
    <row r="90" spans="2:5" ht="12.75">
      <c r="B90" s="97" t="s">
        <v>304</v>
      </c>
      <c r="C90" s="95">
        <v>46</v>
      </c>
      <c r="D90" s="97" t="s">
        <v>305</v>
      </c>
      <c r="E90" s="368" t="str">
        <f t="shared" si="1"/>
        <v>46 - Lot </v>
      </c>
    </row>
    <row r="91" spans="2:9" ht="12.75">
      <c r="B91" s="97" t="s">
        <v>306</v>
      </c>
      <c r="C91" s="95">
        <v>47</v>
      </c>
      <c r="D91" s="97" t="s">
        <v>307</v>
      </c>
      <c r="E91" s="368" t="str">
        <f t="shared" si="1"/>
        <v>47 - Lot-et-Garonne </v>
      </c>
      <c r="I91" s="87"/>
    </row>
    <row r="92" spans="2:9" ht="12.75">
      <c r="B92" s="97" t="s">
        <v>308</v>
      </c>
      <c r="C92" s="95">
        <v>48</v>
      </c>
      <c r="D92" s="97" t="s">
        <v>309</v>
      </c>
      <c r="E92" s="368" t="str">
        <f t="shared" si="1"/>
        <v>48 - Lozère </v>
      </c>
      <c r="I92" s="87"/>
    </row>
    <row r="93" spans="2:5" ht="12.75">
      <c r="B93" s="97" t="s">
        <v>310</v>
      </c>
      <c r="C93" s="95">
        <v>49</v>
      </c>
      <c r="D93" s="97" t="s">
        <v>311</v>
      </c>
      <c r="E93" s="368" t="str">
        <f t="shared" si="1"/>
        <v>49 - Maine-et-Loire </v>
      </c>
    </row>
    <row r="94" spans="2:5" ht="12.75">
      <c r="B94" s="97" t="s">
        <v>312</v>
      </c>
      <c r="C94" s="95">
        <v>50</v>
      </c>
      <c r="D94" s="97" t="s">
        <v>313</v>
      </c>
      <c r="E94" s="368" t="str">
        <f t="shared" si="1"/>
        <v>50 - Manche </v>
      </c>
    </row>
    <row r="95" spans="2:5" ht="12.75">
      <c r="B95" s="97" t="s">
        <v>314</v>
      </c>
      <c r="C95" s="95">
        <v>51</v>
      </c>
      <c r="D95" s="97" t="s">
        <v>315</v>
      </c>
      <c r="E95" s="368" t="str">
        <f t="shared" si="1"/>
        <v>51 - Marne </v>
      </c>
    </row>
    <row r="96" spans="2:5" ht="12.75">
      <c r="B96" s="97" t="s">
        <v>316</v>
      </c>
      <c r="C96" s="95">
        <v>52</v>
      </c>
      <c r="D96" s="97" t="s">
        <v>317</v>
      </c>
      <c r="E96" s="368" t="str">
        <f t="shared" si="1"/>
        <v>52 - Haute-Marne </v>
      </c>
    </row>
    <row r="97" spans="2:5" ht="12.75">
      <c r="B97" s="97" t="s">
        <v>318</v>
      </c>
      <c r="C97" s="95">
        <v>53</v>
      </c>
      <c r="D97" s="97" t="s">
        <v>319</v>
      </c>
      <c r="E97" s="368" t="str">
        <f t="shared" si="1"/>
        <v>53 - Mayenne </v>
      </c>
    </row>
    <row r="98" spans="2:5" ht="12.75">
      <c r="B98" s="97" t="s">
        <v>320</v>
      </c>
      <c r="C98" s="95">
        <v>54</v>
      </c>
      <c r="D98" s="97" t="s">
        <v>321</v>
      </c>
      <c r="E98" s="368" t="str">
        <f t="shared" si="1"/>
        <v>54 - Meurthe-et-Moselle </v>
      </c>
    </row>
    <row r="99" spans="2:5" ht="12.75">
      <c r="B99" s="97" t="s">
        <v>322</v>
      </c>
      <c r="C99" s="95">
        <v>55</v>
      </c>
      <c r="D99" s="97" t="s">
        <v>323</v>
      </c>
      <c r="E99" s="368" t="str">
        <f t="shared" si="1"/>
        <v>55 - Meuse </v>
      </c>
    </row>
    <row r="100" spans="2:5" ht="12.75">
      <c r="B100" s="97" t="s">
        <v>324</v>
      </c>
      <c r="C100" s="95">
        <v>56</v>
      </c>
      <c r="D100" s="97" t="s">
        <v>325</v>
      </c>
      <c r="E100" s="368" t="str">
        <f t="shared" si="1"/>
        <v>56 - Morbihan </v>
      </c>
    </row>
    <row r="101" spans="2:5" ht="12.75">
      <c r="B101" s="97" t="s">
        <v>326</v>
      </c>
      <c r="C101" s="95">
        <v>57</v>
      </c>
      <c r="D101" s="97" t="s">
        <v>327</v>
      </c>
      <c r="E101" s="368" t="str">
        <f t="shared" si="1"/>
        <v>57 - Moselle </v>
      </c>
    </row>
    <row r="102" spans="2:5" ht="12.75">
      <c r="B102" s="97" t="s">
        <v>328</v>
      </c>
      <c r="C102" s="95">
        <v>58</v>
      </c>
      <c r="D102" s="97" t="s">
        <v>329</v>
      </c>
      <c r="E102" s="368" t="str">
        <f t="shared" si="1"/>
        <v>58 - Nièvre </v>
      </c>
    </row>
    <row r="103" spans="2:5" ht="12.75">
      <c r="B103" s="97" t="s">
        <v>330</v>
      </c>
      <c r="C103" s="95">
        <v>59</v>
      </c>
      <c r="D103" s="97" t="s">
        <v>331</v>
      </c>
      <c r="E103" s="368" t="str">
        <f t="shared" si="1"/>
        <v>59 - Nord </v>
      </c>
    </row>
    <row r="104" spans="2:5" ht="12.75">
      <c r="B104" s="97" t="s">
        <v>332</v>
      </c>
      <c r="C104" s="95">
        <v>60</v>
      </c>
      <c r="D104" s="97" t="s">
        <v>333</v>
      </c>
      <c r="E104" s="368" t="str">
        <f t="shared" si="1"/>
        <v>60 - Oise </v>
      </c>
    </row>
    <row r="105" spans="2:5" ht="12.75">
      <c r="B105" s="97" t="s">
        <v>334</v>
      </c>
      <c r="C105" s="95">
        <v>61</v>
      </c>
      <c r="D105" s="97" t="s">
        <v>335</v>
      </c>
      <c r="E105" s="368" t="str">
        <f t="shared" si="1"/>
        <v>61 - Orne </v>
      </c>
    </row>
    <row r="106" spans="2:5" ht="12.75">
      <c r="B106" s="97" t="s">
        <v>336</v>
      </c>
      <c r="C106" s="95">
        <v>62</v>
      </c>
      <c r="D106" s="97" t="s">
        <v>337</v>
      </c>
      <c r="E106" s="368" t="str">
        <f t="shared" si="1"/>
        <v>62 - Pas-de-Calais </v>
      </c>
    </row>
    <row r="107" spans="2:5" ht="12.75">
      <c r="B107" s="97" t="s">
        <v>338</v>
      </c>
      <c r="C107" s="95">
        <v>63</v>
      </c>
      <c r="D107" s="97" t="s">
        <v>339</v>
      </c>
      <c r="E107" s="368" t="str">
        <f t="shared" si="1"/>
        <v>63 - Puy-de-Dôme </v>
      </c>
    </row>
    <row r="108" spans="2:5" ht="12.75">
      <c r="B108" s="97" t="s">
        <v>340</v>
      </c>
      <c r="C108" s="95">
        <v>64</v>
      </c>
      <c r="D108" s="97" t="s">
        <v>341</v>
      </c>
      <c r="E108" s="368" t="str">
        <f t="shared" si="1"/>
        <v>64 - Pyrénées-Atlantiques </v>
      </c>
    </row>
    <row r="109" spans="2:5" ht="12.75">
      <c r="B109" s="97" t="s">
        <v>342</v>
      </c>
      <c r="C109" s="95">
        <v>65</v>
      </c>
      <c r="D109" s="97" t="s">
        <v>343</v>
      </c>
      <c r="E109" s="368" t="str">
        <f aca="true" t="shared" si="2" ref="E109:E144">C109&amp;" - "&amp;B109</f>
        <v>65 - Hautes-Pyrénées </v>
      </c>
    </row>
    <row r="110" spans="2:5" ht="12.75">
      <c r="B110" s="97" t="s">
        <v>344</v>
      </c>
      <c r="C110" s="95">
        <v>66</v>
      </c>
      <c r="D110" s="97" t="s">
        <v>345</v>
      </c>
      <c r="E110" s="368" t="str">
        <f t="shared" si="2"/>
        <v>66 - Pyrénées-Orientales </v>
      </c>
    </row>
    <row r="111" spans="2:5" ht="12.75">
      <c r="B111" s="97" t="s">
        <v>346</v>
      </c>
      <c r="C111" s="95">
        <v>67</v>
      </c>
      <c r="D111" s="97" t="s">
        <v>347</v>
      </c>
      <c r="E111" s="368" t="str">
        <f t="shared" si="2"/>
        <v>67 - Bas-Rhin </v>
      </c>
    </row>
    <row r="112" spans="2:5" ht="12.75">
      <c r="B112" s="97" t="s">
        <v>348</v>
      </c>
      <c r="C112" s="95">
        <v>68</v>
      </c>
      <c r="D112" s="97" t="s">
        <v>349</v>
      </c>
      <c r="E112" s="368" t="str">
        <f t="shared" si="2"/>
        <v>68 - Haut-Rhin </v>
      </c>
    </row>
    <row r="113" spans="2:5" ht="12.75">
      <c r="B113" s="97" t="s">
        <v>350</v>
      </c>
      <c r="C113" s="95">
        <v>69</v>
      </c>
      <c r="D113" s="97" t="s">
        <v>351</v>
      </c>
      <c r="E113" s="368" t="str">
        <f t="shared" si="2"/>
        <v>69 - Rhône </v>
      </c>
    </row>
    <row r="114" spans="2:5" ht="12.75">
      <c r="B114" s="97" t="s">
        <v>352</v>
      </c>
      <c r="C114" s="95">
        <v>70</v>
      </c>
      <c r="D114" s="97" t="s">
        <v>353</v>
      </c>
      <c r="E114" s="368" t="str">
        <f t="shared" si="2"/>
        <v>70 - Haute-Saône </v>
      </c>
    </row>
    <row r="115" spans="2:5" ht="12.75">
      <c r="B115" s="97" t="s">
        <v>354</v>
      </c>
      <c r="C115" s="95">
        <v>71</v>
      </c>
      <c r="D115" s="97" t="s">
        <v>355</v>
      </c>
      <c r="E115" s="368" t="str">
        <f t="shared" si="2"/>
        <v>71 - Saône-et-Loire </v>
      </c>
    </row>
    <row r="116" spans="2:5" ht="12.75">
      <c r="B116" s="97" t="s">
        <v>356</v>
      </c>
      <c r="C116" s="95">
        <v>72</v>
      </c>
      <c r="D116" s="97" t="s">
        <v>357</v>
      </c>
      <c r="E116" s="368" t="str">
        <f t="shared" si="2"/>
        <v>72 - Sarthe </v>
      </c>
    </row>
    <row r="117" spans="2:5" ht="12.75">
      <c r="B117" s="97" t="s">
        <v>358</v>
      </c>
      <c r="C117" s="95">
        <v>73</v>
      </c>
      <c r="D117" s="97" t="s">
        <v>359</v>
      </c>
      <c r="E117" s="368" t="str">
        <f t="shared" si="2"/>
        <v>73 - Savoie </v>
      </c>
    </row>
    <row r="118" spans="2:5" ht="12.75">
      <c r="B118" s="97" t="s">
        <v>360</v>
      </c>
      <c r="C118" s="95">
        <v>74</v>
      </c>
      <c r="D118" s="97" t="s">
        <v>361</v>
      </c>
      <c r="E118" s="368" t="str">
        <f t="shared" si="2"/>
        <v>74 - Haute-Savoie </v>
      </c>
    </row>
    <row r="119" spans="2:5" ht="12.75">
      <c r="B119" s="97" t="s">
        <v>362</v>
      </c>
      <c r="C119" s="95">
        <v>75</v>
      </c>
      <c r="D119" s="97" t="s">
        <v>363</v>
      </c>
      <c r="E119" s="368" t="str">
        <f t="shared" si="2"/>
        <v>75 - Paris </v>
      </c>
    </row>
    <row r="120" spans="2:5" ht="12.75">
      <c r="B120" s="97" t="s">
        <v>364</v>
      </c>
      <c r="C120" s="95">
        <v>76</v>
      </c>
      <c r="D120" s="97" t="s">
        <v>365</v>
      </c>
      <c r="E120" s="368" t="str">
        <f t="shared" si="2"/>
        <v>76 - Seine-Maritime </v>
      </c>
    </row>
    <row r="121" spans="2:5" ht="12.75">
      <c r="B121" s="97" t="s">
        <v>366</v>
      </c>
      <c r="C121" s="95">
        <v>77</v>
      </c>
      <c r="D121" s="97" t="s">
        <v>367</v>
      </c>
      <c r="E121" s="368" t="str">
        <f t="shared" si="2"/>
        <v>77 - Seine-et-Marne </v>
      </c>
    </row>
    <row r="122" spans="2:5" ht="12.75">
      <c r="B122" s="97" t="s">
        <v>368</v>
      </c>
      <c r="C122" s="95">
        <v>78</v>
      </c>
      <c r="D122" s="97" t="s">
        <v>369</v>
      </c>
      <c r="E122" s="368" t="str">
        <f t="shared" si="2"/>
        <v>78 - Yvelines </v>
      </c>
    </row>
    <row r="123" spans="2:5" ht="12.75">
      <c r="B123" s="97" t="s">
        <v>370</v>
      </c>
      <c r="C123" s="95">
        <v>79</v>
      </c>
      <c r="D123" s="97" t="s">
        <v>371</v>
      </c>
      <c r="E123" s="368" t="str">
        <f t="shared" si="2"/>
        <v>79 - Deux-Sèvres </v>
      </c>
    </row>
    <row r="124" spans="2:5" ht="12.75">
      <c r="B124" s="97" t="s">
        <v>372</v>
      </c>
      <c r="C124" s="95">
        <v>80</v>
      </c>
      <c r="D124" s="97" t="s">
        <v>373</v>
      </c>
      <c r="E124" s="368" t="str">
        <f t="shared" si="2"/>
        <v>80 - Somme </v>
      </c>
    </row>
    <row r="125" spans="2:5" ht="12.75">
      <c r="B125" s="97" t="s">
        <v>374</v>
      </c>
      <c r="C125" s="95">
        <v>81</v>
      </c>
      <c r="D125" s="97" t="s">
        <v>375</v>
      </c>
      <c r="E125" s="368" t="str">
        <f t="shared" si="2"/>
        <v>81 - Tarn </v>
      </c>
    </row>
    <row r="126" spans="2:5" ht="12.75">
      <c r="B126" s="97" t="s">
        <v>376</v>
      </c>
      <c r="C126" s="95">
        <v>82</v>
      </c>
      <c r="D126" s="97" t="s">
        <v>377</v>
      </c>
      <c r="E126" s="368" t="str">
        <f t="shared" si="2"/>
        <v>82 - Tarn-et-Garonne </v>
      </c>
    </row>
    <row r="127" spans="2:5" ht="12.75">
      <c r="B127" s="97" t="s">
        <v>378</v>
      </c>
      <c r="C127" s="95">
        <v>83</v>
      </c>
      <c r="D127" s="97" t="s">
        <v>379</v>
      </c>
      <c r="E127" s="368" t="str">
        <f t="shared" si="2"/>
        <v>83 - Var </v>
      </c>
    </row>
    <row r="128" spans="2:5" ht="12.75">
      <c r="B128" s="97" t="s">
        <v>380</v>
      </c>
      <c r="C128" s="95">
        <v>84</v>
      </c>
      <c r="D128" s="97" t="s">
        <v>381</v>
      </c>
      <c r="E128" s="368" t="str">
        <f t="shared" si="2"/>
        <v>84 - Vaucluse </v>
      </c>
    </row>
    <row r="129" spans="2:5" ht="12.75">
      <c r="B129" s="97" t="s">
        <v>382</v>
      </c>
      <c r="C129" s="95">
        <v>85</v>
      </c>
      <c r="D129" s="97" t="s">
        <v>383</v>
      </c>
      <c r="E129" s="368" t="str">
        <f t="shared" si="2"/>
        <v>85 - Vendée </v>
      </c>
    </row>
    <row r="130" spans="2:5" ht="12.75">
      <c r="B130" s="97" t="s">
        <v>384</v>
      </c>
      <c r="C130" s="95">
        <v>86</v>
      </c>
      <c r="D130" s="97" t="s">
        <v>385</v>
      </c>
      <c r="E130" s="368" t="str">
        <f t="shared" si="2"/>
        <v>86 - Vienne </v>
      </c>
    </row>
    <row r="131" spans="2:5" ht="12.75">
      <c r="B131" s="97" t="s">
        <v>386</v>
      </c>
      <c r="C131" s="95">
        <v>87</v>
      </c>
      <c r="D131" s="97" t="s">
        <v>387</v>
      </c>
      <c r="E131" s="368" t="str">
        <f t="shared" si="2"/>
        <v>87 - Haute-Vienne </v>
      </c>
    </row>
    <row r="132" spans="2:5" ht="12.75">
      <c r="B132" s="97" t="s">
        <v>388</v>
      </c>
      <c r="C132" s="95">
        <v>88</v>
      </c>
      <c r="D132" s="97" t="s">
        <v>389</v>
      </c>
      <c r="E132" s="368" t="str">
        <f t="shared" si="2"/>
        <v>88 - Vosges </v>
      </c>
    </row>
    <row r="133" spans="2:5" ht="12.75">
      <c r="B133" s="97" t="s">
        <v>390</v>
      </c>
      <c r="C133" s="95">
        <v>89</v>
      </c>
      <c r="D133" s="97" t="s">
        <v>391</v>
      </c>
      <c r="E133" s="368" t="str">
        <f t="shared" si="2"/>
        <v>89 - Yonne </v>
      </c>
    </row>
    <row r="134" spans="2:5" ht="12.75">
      <c r="B134" s="97" t="s">
        <v>392</v>
      </c>
      <c r="C134" s="95">
        <v>90</v>
      </c>
      <c r="D134" s="97" t="s">
        <v>393</v>
      </c>
      <c r="E134" s="368" t="str">
        <f t="shared" si="2"/>
        <v>90 - Territoire de Belfort </v>
      </c>
    </row>
    <row r="135" spans="2:5" ht="12.75">
      <c r="B135" s="97" t="s">
        <v>394</v>
      </c>
      <c r="C135" s="95">
        <v>91</v>
      </c>
      <c r="D135" s="97" t="s">
        <v>395</v>
      </c>
      <c r="E135" s="368" t="str">
        <f t="shared" si="2"/>
        <v>91 - Essonne </v>
      </c>
    </row>
    <row r="136" spans="2:5" ht="12.75">
      <c r="B136" s="97" t="s">
        <v>396</v>
      </c>
      <c r="C136" s="95">
        <v>92</v>
      </c>
      <c r="D136" s="97" t="s">
        <v>397</v>
      </c>
      <c r="E136" s="368" t="str">
        <f t="shared" si="2"/>
        <v>92 - Hauts-de-Seine </v>
      </c>
    </row>
    <row r="137" spans="2:5" ht="12.75">
      <c r="B137" s="97" t="s">
        <v>398</v>
      </c>
      <c r="C137" s="95">
        <v>93</v>
      </c>
      <c r="D137" s="97" t="s">
        <v>399</v>
      </c>
      <c r="E137" s="368" t="str">
        <f t="shared" si="2"/>
        <v>93 - Seine-Saint-Denis </v>
      </c>
    </row>
    <row r="138" spans="2:5" ht="12.75">
      <c r="B138" s="97" t="s">
        <v>400</v>
      </c>
      <c r="C138" s="95">
        <v>94</v>
      </c>
      <c r="D138" s="97" t="s">
        <v>401</v>
      </c>
      <c r="E138" s="368" t="str">
        <f t="shared" si="2"/>
        <v>94 - Val-de-Marne </v>
      </c>
    </row>
    <row r="139" spans="2:5" ht="12.75">
      <c r="B139" s="97" t="s">
        <v>402</v>
      </c>
      <c r="C139" s="95">
        <v>95</v>
      </c>
      <c r="D139" s="97" t="s">
        <v>403</v>
      </c>
      <c r="E139" s="368" t="str">
        <f t="shared" si="2"/>
        <v>95 - Val-d'Oise </v>
      </c>
    </row>
    <row r="140" spans="2:5" ht="12.75">
      <c r="B140" s="97" t="s">
        <v>404</v>
      </c>
      <c r="C140" s="95">
        <v>971</v>
      </c>
      <c r="D140" s="97" t="s">
        <v>405</v>
      </c>
      <c r="E140" s="368" t="str">
        <f t="shared" si="2"/>
        <v>971 - Guadeloupe </v>
      </c>
    </row>
    <row r="141" spans="2:5" ht="12.75">
      <c r="B141" s="97" t="s">
        <v>406</v>
      </c>
      <c r="C141" s="95">
        <v>972</v>
      </c>
      <c r="D141" s="97" t="s">
        <v>407</v>
      </c>
      <c r="E141" s="368" t="str">
        <f t="shared" si="2"/>
        <v>972 - Martinique </v>
      </c>
    </row>
    <row r="142" spans="2:5" ht="12.75">
      <c r="B142" s="97" t="s">
        <v>408</v>
      </c>
      <c r="C142" s="95">
        <v>973</v>
      </c>
      <c r="D142" s="97" t="s">
        <v>409</v>
      </c>
      <c r="E142" s="368" t="str">
        <f t="shared" si="2"/>
        <v>973 - Guyane </v>
      </c>
    </row>
    <row r="143" spans="2:5" ht="12.75">
      <c r="B143" s="97" t="s">
        <v>410</v>
      </c>
      <c r="C143" s="95">
        <v>974</v>
      </c>
      <c r="D143" s="97" t="s">
        <v>411</v>
      </c>
      <c r="E143" s="368" t="str">
        <f t="shared" si="2"/>
        <v>974 - La Réunion </v>
      </c>
    </row>
    <row r="144" spans="2:5" ht="12.75">
      <c r="B144" s="97" t="s">
        <v>412</v>
      </c>
      <c r="C144" s="95">
        <v>976</v>
      </c>
      <c r="D144" s="97" t="s">
        <v>413</v>
      </c>
      <c r="E144" s="368" t="str">
        <f t="shared" si="2"/>
        <v>976 - Mayotte </v>
      </c>
    </row>
  </sheetData>
  <sheetProtection sheet="1" objects="1" scenarios="1"/>
  <mergeCells count="4">
    <mergeCell ref="B30:C30"/>
    <mergeCell ref="B35:C35"/>
    <mergeCell ref="B15:D15"/>
    <mergeCell ref="B40:D4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34.7109375" style="367" customWidth="1"/>
    <col min="2" max="16384" width="11.57421875" style="367" customWidth="1"/>
  </cols>
  <sheetData>
    <row r="1" spans="1:2" ht="12.75">
      <c r="A1" s="367" t="s">
        <v>415</v>
      </c>
      <c r="B1" s="367">
        <f>VALUE(__BPEHIDEN___DATEARRI___ANN0)</f>
        <v>0</v>
      </c>
    </row>
    <row r="2" spans="1:2" ht="12.75">
      <c r="A2" s="367" t="s">
        <v>115</v>
      </c>
      <c r="B2" s="367">
        <f>VALUE(__BPEHACTI___DATEPMP_BPPANN0)</f>
        <v>0</v>
      </c>
    </row>
    <row r="3" spans="1:2" ht="12.75">
      <c r="A3" s="367" t="s">
        <v>414</v>
      </c>
      <c r="B3" s="367">
        <f>VALUE(__BPEHAUTR___DATEGENE___ANN0)</f>
        <v>0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RowColHeaders="0" tabSelected="1" zoomScalePageLayoutView="0" workbookViewId="0" topLeftCell="B1">
      <selection activeCell="E7" sqref="E7"/>
    </sheetView>
  </sheetViews>
  <sheetFormatPr defaultColWidth="11.421875" defaultRowHeight="12.75"/>
  <cols>
    <col min="1" max="1" width="22.57421875" style="104" hidden="1" customWidth="1"/>
    <col min="2" max="2" width="3.57421875" style="104" customWidth="1"/>
    <col min="3" max="3" width="3.00390625" style="104" customWidth="1"/>
    <col min="4" max="4" width="48.57421875" style="104" customWidth="1"/>
    <col min="5" max="13" width="11.421875" style="104" customWidth="1"/>
    <col min="14" max="14" width="2.00390625" style="104" customWidth="1"/>
    <col min="15" max="15" width="5.00390625" style="104" customWidth="1"/>
    <col min="16" max="16384" width="11.421875" style="104" customWidth="1"/>
  </cols>
  <sheetData>
    <row r="1" spans="1:14" ht="13.5" thickBot="1">
      <c r="A1" s="103" t="s">
        <v>416</v>
      </c>
      <c r="B1" s="18"/>
      <c r="C1" s="261"/>
      <c r="D1" s="261"/>
      <c r="E1" s="261"/>
      <c r="F1" s="261"/>
      <c r="G1" s="261"/>
      <c r="H1" s="261"/>
      <c r="I1" s="261"/>
      <c r="J1" s="261"/>
      <c r="K1" s="262"/>
      <c r="L1" s="262"/>
      <c r="M1" s="262"/>
      <c r="N1" s="262"/>
    </row>
    <row r="2" spans="1:14" ht="18" thickBot="1">
      <c r="A2" s="371" t="s">
        <v>429</v>
      </c>
      <c r="B2" s="18"/>
      <c r="C2" s="383" t="str">
        <f>"Budget Prévisionnel - EHPAD Support normalisé ("&amp;SUBSTITUTE(A1,"#","")&amp;")"</f>
        <v>Budget Prévisionnel - EHPAD Support normalisé (BPPA-2015-01)</v>
      </c>
      <c r="D2" s="384"/>
      <c r="E2" s="384"/>
      <c r="F2" s="384"/>
      <c r="G2" s="384"/>
      <c r="H2" s="384"/>
      <c r="I2" s="15"/>
      <c r="J2" s="15"/>
      <c r="K2" s="385" t="s">
        <v>29</v>
      </c>
      <c r="L2" s="385"/>
      <c r="M2" s="386"/>
      <c r="N2" s="387"/>
    </row>
    <row r="3" spans="1:14" ht="13.5" thickBot="1">
      <c r="A3" s="265" t="s">
        <v>430</v>
      </c>
      <c r="B3" s="17"/>
      <c r="C3" s="17"/>
      <c r="D3" s="17"/>
      <c r="E3" s="17"/>
      <c r="F3" s="17"/>
      <c r="G3" s="17"/>
      <c r="H3" s="17"/>
      <c r="I3" s="17"/>
      <c r="J3" s="17"/>
      <c r="K3" s="7"/>
      <c r="L3" s="7"/>
      <c r="M3" s="7"/>
      <c r="N3" s="7"/>
    </row>
    <row r="4" spans="1:14" ht="12.75">
      <c r="A4" s="265"/>
      <c r="B4" s="16"/>
      <c r="C4" s="404" t="s">
        <v>168</v>
      </c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6"/>
    </row>
    <row r="5" spans="1:14" ht="20.25" customHeight="1" thickBot="1">
      <c r="A5" s="7"/>
      <c r="B5" s="16"/>
      <c r="C5" s="407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9"/>
    </row>
    <row r="6" spans="1:14" ht="13.5" thickBot="1">
      <c r="A6" s="7"/>
      <c r="B6" s="16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3"/>
    </row>
    <row r="7" spans="1:14" ht="13.5" thickBot="1">
      <c r="A7" s="7"/>
      <c r="B7" s="16"/>
      <c r="C7" s="1"/>
      <c r="D7" s="4" t="s">
        <v>177</v>
      </c>
      <c r="E7" s="356"/>
      <c r="F7" s="5"/>
      <c r="G7" s="388"/>
      <c r="H7" s="389"/>
      <c r="I7" s="389"/>
      <c r="J7" s="389"/>
      <c r="K7" s="389"/>
      <c r="L7" s="389"/>
      <c r="M7" s="390"/>
      <c r="N7" s="3"/>
    </row>
    <row r="8" spans="1:14" ht="12.75">
      <c r="A8" s="7"/>
      <c r="B8" s="16"/>
      <c r="C8" s="1"/>
      <c r="D8" s="4"/>
      <c r="E8" s="2"/>
      <c r="F8" s="2"/>
      <c r="G8" s="2"/>
      <c r="H8" s="2"/>
      <c r="I8" s="2"/>
      <c r="J8" s="2"/>
      <c r="K8" s="2"/>
      <c r="L8" s="2"/>
      <c r="M8" s="2"/>
      <c r="N8" s="3"/>
    </row>
    <row r="9" spans="1:14" ht="12.75">
      <c r="A9" s="7"/>
      <c r="B9" s="16"/>
      <c r="C9" s="1"/>
      <c r="D9" s="4" t="s">
        <v>14</v>
      </c>
      <c r="E9" s="393"/>
      <c r="F9" s="394"/>
      <c r="G9" s="394"/>
      <c r="H9" s="394"/>
      <c r="I9" s="394"/>
      <c r="J9" s="394"/>
      <c r="K9" s="394"/>
      <c r="L9" s="394"/>
      <c r="M9" s="395"/>
      <c r="N9" s="3"/>
    </row>
    <row r="10" spans="1:14" ht="12.75">
      <c r="A10" s="7"/>
      <c r="B10" s="16"/>
      <c r="C10" s="1"/>
      <c r="D10" s="4"/>
      <c r="E10" s="396"/>
      <c r="F10" s="397"/>
      <c r="G10" s="397"/>
      <c r="H10" s="397"/>
      <c r="I10" s="397"/>
      <c r="J10" s="397"/>
      <c r="K10" s="397"/>
      <c r="L10" s="397"/>
      <c r="M10" s="398"/>
      <c r="N10" s="3"/>
    </row>
    <row r="11" spans="1:14" ht="12.75">
      <c r="A11" s="7"/>
      <c r="B11" s="16"/>
      <c r="C11" s="1"/>
      <c r="D11" s="4"/>
      <c r="E11" s="399"/>
      <c r="F11" s="400"/>
      <c r="G11" s="400"/>
      <c r="H11" s="400"/>
      <c r="I11" s="400"/>
      <c r="J11" s="400"/>
      <c r="K11" s="400"/>
      <c r="L11" s="400"/>
      <c r="M11" s="401"/>
      <c r="N11" s="3"/>
    </row>
    <row r="12" spans="1:14" ht="12.75">
      <c r="A12" s="7"/>
      <c r="B12" s="16"/>
      <c r="C12" s="1"/>
      <c r="D12" s="4"/>
      <c r="E12" s="2"/>
      <c r="F12" s="2"/>
      <c r="G12" s="2"/>
      <c r="H12" s="2"/>
      <c r="I12" s="2"/>
      <c r="J12" s="2"/>
      <c r="K12" s="2"/>
      <c r="L12" s="2"/>
      <c r="M12" s="2"/>
      <c r="N12" s="3"/>
    </row>
    <row r="13" spans="1:14" ht="12.75">
      <c r="A13" s="7"/>
      <c r="B13" s="16"/>
      <c r="C13" s="1"/>
      <c r="D13" s="4" t="s">
        <v>173</v>
      </c>
      <c r="E13" s="357"/>
      <c r="F13" s="6"/>
      <c r="G13" s="391" t="s">
        <v>30</v>
      </c>
      <c r="H13" s="392"/>
      <c r="I13" s="388" t="str">
        <f>INDEX(Listes!C43:C144,N13)</f>
        <v>---</v>
      </c>
      <c r="J13" s="389"/>
      <c r="K13" s="389"/>
      <c r="L13" s="389"/>
      <c r="M13" s="390"/>
      <c r="N13" s="372">
        <v>1</v>
      </c>
    </row>
    <row r="14" spans="1:14" ht="12.75">
      <c r="A14" s="7"/>
      <c r="B14" s="16"/>
      <c r="C14" s="1"/>
      <c r="D14" s="4"/>
      <c r="E14" s="2"/>
      <c r="F14" s="2"/>
      <c r="G14" s="2"/>
      <c r="H14" s="2"/>
      <c r="I14" s="2"/>
      <c r="J14" s="2"/>
      <c r="K14" s="2"/>
      <c r="L14" s="2"/>
      <c r="M14" s="2"/>
      <c r="N14" s="3"/>
    </row>
    <row r="15" spans="1:14" ht="12.75">
      <c r="A15" s="7"/>
      <c r="B15" s="16"/>
      <c r="C15" s="1"/>
      <c r="D15" s="4" t="s">
        <v>174</v>
      </c>
      <c r="E15" s="388"/>
      <c r="F15" s="389"/>
      <c r="G15" s="389"/>
      <c r="H15" s="389"/>
      <c r="I15" s="389"/>
      <c r="J15" s="389"/>
      <c r="K15" s="389"/>
      <c r="L15" s="389"/>
      <c r="M15" s="390"/>
      <c r="N15" s="3"/>
    </row>
    <row r="16" spans="1:14" ht="12.75">
      <c r="A16" s="7"/>
      <c r="B16" s="16"/>
      <c r="C16" s="1"/>
      <c r="D16" s="4"/>
      <c r="E16" s="2"/>
      <c r="F16" s="2"/>
      <c r="G16" s="2"/>
      <c r="H16" s="2"/>
      <c r="I16" s="2"/>
      <c r="J16" s="2"/>
      <c r="K16" s="2"/>
      <c r="L16" s="2"/>
      <c r="M16" s="2"/>
      <c r="N16" s="3"/>
    </row>
    <row r="17" spans="2:14" ht="12.75">
      <c r="B17" s="16"/>
      <c r="C17" s="1"/>
      <c r="D17" s="4" t="s">
        <v>31</v>
      </c>
      <c r="E17" s="402"/>
      <c r="F17" s="403"/>
      <c r="G17" s="2"/>
      <c r="H17" s="402"/>
      <c r="I17" s="403"/>
      <c r="J17" s="84"/>
      <c r="K17" s="411"/>
      <c r="L17" s="412"/>
      <c r="M17" s="413"/>
      <c r="N17" s="3"/>
    </row>
    <row r="18" spans="2:14" ht="12.75">
      <c r="B18" s="16"/>
      <c r="C18" s="1"/>
      <c r="D18" s="4"/>
      <c r="E18" s="2"/>
      <c r="F18" s="5"/>
      <c r="G18" s="2"/>
      <c r="H18" s="2"/>
      <c r="I18" s="2"/>
      <c r="J18" s="2"/>
      <c r="K18" s="2"/>
      <c r="L18" s="2"/>
      <c r="M18" s="2"/>
      <c r="N18" s="3"/>
    </row>
    <row r="19" spans="2:14" ht="12.75">
      <c r="B19" s="16"/>
      <c r="C19" s="1"/>
      <c r="D19" s="416" t="s">
        <v>175</v>
      </c>
      <c r="E19" s="402"/>
      <c r="F19" s="420"/>
      <c r="G19" s="420"/>
      <c r="H19" s="420"/>
      <c r="I19" s="403"/>
      <c r="J19" s="7"/>
      <c r="K19" s="7"/>
      <c r="L19" s="7"/>
      <c r="M19" s="7"/>
      <c r="N19" s="3"/>
    </row>
    <row r="20" spans="2:14" ht="12.75">
      <c r="B20" s="16"/>
      <c r="C20" s="1"/>
      <c r="D20" s="416"/>
      <c r="E20" s="8"/>
      <c r="F20" s="2"/>
      <c r="G20" s="2"/>
      <c r="H20" s="7"/>
      <c r="I20" s="7"/>
      <c r="J20" s="7"/>
      <c r="K20" s="7"/>
      <c r="L20" s="7"/>
      <c r="M20" s="7"/>
      <c r="N20" s="3"/>
    </row>
    <row r="21" spans="2:14" ht="12.75">
      <c r="B21" s="16"/>
      <c r="C21" s="1"/>
      <c r="D21" s="9"/>
      <c r="E21" s="2"/>
      <c r="F21" s="5"/>
      <c r="G21" s="2"/>
      <c r="H21" s="7"/>
      <c r="I21" s="7"/>
      <c r="J21" s="7"/>
      <c r="K21" s="7"/>
      <c r="L21" s="7"/>
      <c r="M21" s="7"/>
      <c r="N21" s="3"/>
    </row>
    <row r="22" spans="2:14" ht="12.75">
      <c r="B22" s="16"/>
      <c r="C22" s="1"/>
      <c r="D22" s="4"/>
      <c r="E22" s="2"/>
      <c r="F22" s="2"/>
      <c r="G22" s="2"/>
      <c r="H22" s="7"/>
      <c r="I22" s="7"/>
      <c r="J22" s="7"/>
      <c r="K22" s="7"/>
      <c r="L22" s="7"/>
      <c r="M22" s="7"/>
      <c r="N22" s="3"/>
    </row>
    <row r="23" spans="2:14" ht="12.75">
      <c r="B23" s="16"/>
      <c r="C23" s="1"/>
      <c r="D23" s="4" t="s">
        <v>32</v>
      </c>
      <c r="E23" s="414">
        <f>INDEX(Listes!C6:C12,FINESS!H23)</f>
        <v>0</v>
      </c>
      <c r="F23" s="417"/>
      <c r="G23" s="415"/>
      <c r="H23" s="264">
        <v>1</v>
      </c>
      <c r="I23" s="2"/>
      <c r="J23" s="2"/>
      <c r="K23" s="2"/>
      <c r="L23" s="10"/>
      <c r="M23" s="2"/>
      <c r="N23" s="3"/>
    </row>
    <row r="24" spans="2:14" ht="12.75">
      <c r="B24" s="16"/>
      <c r="C24" s="1"/>
      <c r="D24" s="4"/>
      <c r="E24" s="2"/>
      <c r="F24" s="2"/>
      <c r="G24" s="2"/>
      <c r="H24" s="7"/>
      <c r="I24" s="7"/>
      <c r="J24" s="7"/>
      <c r="K24" s="7"/>
      <c r="L24" s="7"/>
      <c r="M24" s="7"/>
      <c r="N24" s="3"/>
    </row>
    <row r="25" spans="2:14" ht="12.75">
      <c r="B25" s="16"/>
      <c r="C25" s="1"/>
      <c r="D25" s="4" t="s">
        <v>176</v>
      </c>
      <c r="E25" s="414"/>
      <c r="F25" s="415"/>
      <c r="G25" s="2"/>
      <c r="H25" s="7"/>
      <c r="I25" s="7"/>
      <c r="J25" s="7"/>
      <c r="K25" s="7"/>
      <c r="L25" s="7"/>
      <c r="M25" s="7"/>
      <c r="N25" s="3"/>
    </row>
    <row r="26" spans="2:14" ht="12.75">
      <c r="B26" s="16"/>
      <c r="C26" s="1"/>
      <c r="D26" s="4"/>
      <c r="E26" s="2"/>
      <c r="F26" s="2"/>
      <c r="G26" s="2"/>
      <c r="H26" s="7"/>
      <c r="I26" s="7"/>
      <c r="J26" s="7"/>
      <c r="K26" s="7"/>
      <c r="L26" s="7"/>
      <c r="M26" s="7"/>
      <c r="N26" s="3"/>
    </row>
    <row r="27" spans="2:14" ht="12.75">
      <c r="B27" s="16"/>
      <c r="C27" s="1"/>
      <c r="D27" s="4" t="s">
        <v>15</v>
      </c>
      <c r="E27" s="418">
        <f>INDEX(Listes!C16:C27,FINESS!H27)</f>
        <v>0</v>
      </c>
      <c r="F27" s="419"/>
      <c r="G27" s="2"/>
      <c r="H27" s="265">
        <v>1</v>
      </c>
      <c r="I27" s="7"/>
      <c r="J27" s="7"/>
      <c r="K27" s="7"/>
      <c r="L27" s="7"/>
      <c r="M27" s="7"/>
      <c r="N27" s="3"/>
    </row>
    <row r="28" spans="2:14" ht="12.75">
      <c r="B28" s="17"/>
      <c r="C28" s="1"/>
      <c r="D28" s="4"/>
      <c r="E28" s="2"/>
      <c r="F28" s="2"/>
      <c r="G28" s="2"/>
      <c r="H28" s="410"/>
      <c r="I28" s="410"/>
      <c r="J28" s="410"/>
      <c r="K28" s="410"/>
      <c r="L28" s="410"/>
      <c r="M28" s="410"/>
      <c r="N28" s="3"/>
    </row>
    <row r="29" spans="2:14" ht="12.75">
      <c r="B29" s="19"/>
      <c r="C29" s="1"/>
      <c r="D29" s="4" t="s">
        <v>16</v>
      </c>
      <c r="E29" s="357"/>
      <c r="F29" s="5"/>
      <c r="G29" s="2"/>
      <c r="H29" s="2"/>
      <c r="I29" s="2"/>
      <c r="J29" s="2"/>
      <c r="K29" s="2"/>
      <c r="L29" s="2"/>
      <c r="M29" s="2"/>
      <c r="N29" s="3"/>
    </row>
    <row r="30" spans="2:14" ht="12.75">
      <c r="B30" s="17"/>
      <c r="C30" s="1"/>
      <c r="D30" s="4"/>
      <c r="E30" s="2"/>
      <c r="F30" s="2"/>
      <c r="G30" s="2"/>
      <c r="H30" s="2"/>
      <c r="I30" s="2"/>
      <c r="J30" s="2"/>
      <c r="K30" s="2"/>
      <c r="L30" s="21"/>
      <c r="M30" s="2"/>
      <c r="N30" s="3"/>
    </row>
    <row r="31" spans="2:14" ht="12.75">
      <c r="B31" s="6"/>
      <c r="C31" s="1"/>
      <c r="D31" s="4" t="s">
        <v>33</v>
      </c>
      <c r="E31" s="365"/>
      <c r="F31" s="5"/>
      <c r="G31" s="2"/>
      <c r="H31" s="2"/>
      <c r="I31" s="2"/>
      <c r="J31" s="2"/>
      <c r="K31" s="2"/>
      <c r="L31" s="2"/>
      <c r="M31" s="2"/>
      <c r="N31" s="3"/>
    </row>
    <row r="32" spans="2:14" ht="12.75">
      <c r="B32" s="6"/>
      <c r="C32" s="1"/>
      <c r="D32" s="4"/>
      <c r="E32" s="5"/>
      <c r="F32" s="5"/>
      <c r="G32" s="2"/>
      <c r="H32" s="2"/>
      <c r="I32" s="2"/>
      <c r="J32" s="2"/>
      <c r="K32" s="2"/>
      <c r="L32" s="2"/>
      <c r="M32" s="2"/>
      <c r="N32" s="3"/>
    </row>
    <row r="33" spans="2:14" ht="12.75">
      <c r="B33" s="6"/>
      <c r="C33" s="1"/>
      <c r="D33" s="4" t="s">
        <v>178</v>
      </c>
      <c r="E33" s="358"/>
      <c r="F33" s="5"/>
      <c r="G33" s="2"/>
      <c r="H33" s="2"/>
      <c r="I33" s="2"/>
      <c r="J33" s="2"/>
      <c r="K33" s="2"/>
      <c r="L33" s="2"/>
      <c r="M33" s="2"/>
      <c r="N33" s="3"/>
    </row>
    <row r="34" spans="2:14" ht="13.5" thickBot="1">
      <c r="B34" s="6"/>
      <c r="C34" s="1"/>
      <c r="D34" s="4"/>
      <c r="E34" s="5"/>
      <c r="F34" s="5"/>
      <c r="G34" s="2"/>
      <c r="H34" s="2"/>
      <c r="I34" s="2"/>
      <c r="J34" s="2"/>
      <c r="K34" s="2"/>
      <c r="L34" s="2"/>
      <c r="M34" s="2"/>
      <c r="N34" s="3"/>
    </row>
    <row r="35" spans="2:14" ht="13.5" thickBot="1">
      <c r="B35" s="6"/>
      <c r="C35" s="1"/>
      <c r="D35" s="24" t="s">
        <v>36</v>
      </c>
      <c r="E35" s="27" t="s">
        <v>20</v>
      </c>
      <c r="F35" s="22" t="s">
        <v>17</v>
      </c>
      <c r="G35" s="22" t="s">
        <v>18</v>
      </c>
      <c r="H35" s="22" t="s">
        <v>21</v>
      </c>
      <c r="I35" s="23" t="s">
        <v>22</v>
      </c>
      <c r="J35" s="2"/>
      <c r="K35" s="2"/>
      <c r="L35" s="2"/>
      <c r="M35" s="2"/>
      <c r="N35" s="3"/>
    </row>
    <row r="36" spans="2:14" ht="12.75">
      <c r="B36" s="6"/>
      <c r="C36" s="1"/>
      <c r="D36" s="25" t="s">
        <v>34</v>
      </c>
      <c r="E36" s="359"/>
      <c r="F36" s="360"/>
      <c r="G36" s="360"/>
      <c r="H36" s="360"/>
      <c r="I36" s="361"/>
      <c r="J36" s="2"/>
      <c r="K36" s="2"/>
      <c r="L36" s="2"/>
      <c r="M36" s="2"/>
      <c r="N36" s="3"/>
    </row>
    <row r="37" spans="2:14" ht="13.5" thickBot="1">
      <c r="B37" s="6"/>
      <c r="C37" s="1"/>
      <c r="D37" s="26" t="s">
        <v>35</v>
      </c>
      <c r="E37" s="362"/>
      <c r="F37" s="363"/>
      <c r="G37" s="363"/>
      <c r="H37" s="363"/>
      <c r="I37" s="364"/>
      <c r="J37" s="2"/>
      <c r="K37" s="2"/>
      <c r="L37" s="2"/>
      <c r="M37" s="2"/>
      <c r="N37" s="3"/>
    </row>
    <row r="38" spans="2:14" ht="13.5" thickBot="1">
      <c r="B38" s="19"/>
      <c r="C38" s="11"/>
      <c r="D38" s="12"/>
      <c r="E38" s="13"/>
      <c r="F38" s="13"/>
      <c r="G38" s="13"/>
      <c r="H38" s="13"/>
      <c r="I38" s="13"/>
      <c r="J38" s="13"/>
      <c r="K38" s="13"/>
      <c r="L38" s="13"/>
      <c r="M38" s="13"/>
      <c r="N38" s="14"/>
    </row>
  </sheetData>
  <sheetProtection sheet="1" selectLockedCells="1"/>
  <mergeCells count="18">
    <mergeCell ref="E17:F17"/>
    <mergeCell ref="C4:N5"/>
    <mergeCell ref="H28:M28"/>
    <mergeCell ref="H17:I17"/>
    <mergeCell ref="K17:M17"/>
    <mergeCell ref="E25:F25"/>
    <mergeCell ref="D19:D20"/>
    <mergeCell ref="E23:G23"/>
    <mergeCell ref="E27:F27"/>
    <mergeCell ref="E19:I19"/>
    <mergeCell ref="C2:H2"/>
    <mergeCell ref="K2:L2"/>
    <mergeCell ref="M2:N2"/>
    <mergeCell ref="E15:M15"/>
    <mergeCell ref="I13:M13"/>
    <mergeCell ref="G13:H13"/>
    <mergeCell ref="G7:M7"/>
    <mergeCell ref="E9:M11"/>
  </mergeCells>
  <dataValidations count="1">
    <dataValidation type="textLength" operator="equal" allowBlank="1" showInputMessage="1" showErrorMessage="1" sqref="E7">
      <formula1>9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7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RowColHeaders="0" zoomScalePageLayoutView="0" workbookViewId="0" topLeftCell="A1">
      <selection activeCell="F9" sqref="F9"/>
    </sheetView>
  </sheetViews>
  <sheetFormatPr defaultColWidth="11.421875" defaultRowHeight="12.75"/>
  <cols>
    <col min="1" max="1" width="3.140625" style="104" customWidth="1"/>
    <col min="2" max="2" width="5.7109375" style="104" hidden="1" customWidth="1"/>
    <col min="3" max="3" width="3.00390625" style="104" customWidth="1"/>
    <col min="4" max="4" width="13.140625" style="104" customWidth="1"/>
    <col min="5" max="5" width="69.140625" style="104" customWidth="1"/>
    <col min="6" max="12" width="11.421875" style="104" customWidth="1"/>
    <col min="13" max="13" width="2.00390625" style="104" customWidth="1"/>
    <col min="14" max="14" width="3.140625" style="104" customWidth="1"/>
    <col min="15" max="15" width="12.7109375" style="104" customWidth="1"/>
    <col min="16" max="16384" width="11.421875" style="104" customWidth="1"/>
  </cols>
  <sheetData>
    <row r="1" spans="1:15" ht="13.5" thickBot="1">
      <c r="A1" s="103"/>
      <c r="B1" s="18"/>
      <c r="C1" s="18"/>
      <c r="D1" s="18"/>
      <c r="E1" s="18"/>
      <c r="F1" s="18"/>
      <c r="G1" s="18"/>
      <c r="H1" s="18"/>
      <c r="I1" s="18"/>
      <c r="J1" s="18"/>
      <c r="K1" s="19"/>
      <c r="L1" s="19"/>
      <c r="M1" s="19"/>
      <c r="N1" s="7"/>
      <c r="O1" s="7"/>
    </row>
    <row r="2" spans="1:15" ht="23.25" thickBot="1">
      <c r="A2" s="19"/>
      <c r="B2" s="18"/>
      <c r="C2" s="424" t="s">
        <v>126</v>
      </c>
      <c r="D2" s="384"/>
      <c r="E2" s="384"/>
      <c r="F2" s="384"/>
      <c r="G2" s="384"/>
      <c r="H2" s="384"/>
      <c r="I2" s="384"/>
      <c r="J2" s="384"/>
      <c r="K2" s="384"/>
      <c r="L2" s="384"/>
      <c r="M2" s="425"/>
      <c r="N2" s="48"/>
      <c r="O2" s="48"/>
    </row>
    <row r="3" spans="1:15" ht="13.5" thickBot="1">
      <c r="A3" s="7"/>
      <c r="B3" s="17"/>
      <c r="C3" s="17"/>
      <c r="D3" s="17"/>
      <c r="E3" s="17"/>
      <c r="F3" s="17"/>
      <c r="G3" s="17"/>
      <c r="H3" s="17"/>
      <c r="I3" s="17"/>
      <c r="J3" s="17"/>
      <c r="K3" s="7"/>
      <c r="L3" s="7"/>
      <c r="M3" s="7"/>
      <c r="N3" s="7"/>
      <c r="O3" s="7"/>
    </row>
    <row r="4" spans="1:21" ht="27" customHeight="1" thickTop="1">
      <c r="A4" s="7"/>
      <c r="B4" s="7"/>
      <c r="C4" s="160" t="s">
        <v>100</v>
      </c>
      <c r="D4" s="108"/>
      <c r="E4" s="161"/>
      <c r="F4" s="162"/>
      <c r="G4" s="163"/>
      <c r="H4" s="163"/>
      <c r="I4" s="161"/>
      <c r="J4" s="161"/>
      <c r="K4" s="164"/>
      <c r="L4" s="164"/>
      <c r="M4" s="165"/>
      <c r="N4" s="166"/>
      <c r="O4" s="167"/>
      <c r="P4" s="168"/>
      <c r="Q4" s="169"/>
      <c r="R4" s="167"/>
      <c r="S4" s="167"/>
      <c r="T4" s="167"/>
      <c r="U4" s="168"/>
    </row>
    <row r="5" spans="1:21" ht="13.5" thickBot="1">
      <c r="A5" s="7"/>
      <c r="B5" s="7"/>
      <c r="C5" s="170"/>
      <c r="D5" s="111"/>
      <c r="E5" s="111"/>
      <c r="F5" s="111"/>
      <c r="G5" s="111"/>
      <c r="H5" s="111"/>
      <c r="I5" s="111"/>
      <c r="J5" s="111"/>
      <c r="K5" s="111"/>
      <c r="L5" s="171"/>
      <c r="M5" s="172"/>
      <c r="N5" s="171"/>
      <c r="O5" s="171"/>
      <c r="P5" s="173"/>
      <c r="Q5" s="173"/>
      <c r="R5" s="173"/>
      <c r="S5" s="173"/>
      <c r="T5" s="173"/>
      <c r="U5" s="173"/>
    </row>
    <row r="6" spans="1:21" ht="12.75">
      <c r="A6" s="7"/>
      <c r="B6" s="7"/>
      <c r="C6" s="170"/>
      <c r="D6" s="432" t="s">
        <v>47</v>
      </c>
      <c r="E6" s="434" t="s">
        <v>9</v>
      </c>
      <c r="F6" s="421" t="s">
        <v>98</v>
      </c>
      <c r="G6" s="422"/>
      <c r="H6" s="422"/>
      <c r="I6" s="421" t="s">
        <v>99</v>
      </c>
      <c r="J6" s="422"/>
      <c r="K6" s="423"/>
      <c r="L6" s="426" t="s">
        <v>95</v>
      </c>
      <c r="M6" s="172"/>
      <c r="N6" s="171"/>
      <c r="O6" s="171"/>
      <c r="P6" s="173"/>
      <c r="Q6" s="173"/>
      <c r="R6" s="173"/>
      <c r="S6" s="173"/>
      <c r="T6" s="173"/>
      <c r="U6" s="173"/>
    </row>
    <row r="7" spans="1:21" ht="13.5" thickBot="1">
      <c r="A7" s="7"/>
      <c r="B7" s="7"/>
      <c r="C7" s="170"/>
      <c r="D7" s="433"/>
      <c r="E7" s="433"/>
      <c r="F7" s="174" t="str">
        <f>""&amp;CRBPEHIDEN___ANNEEREF___ANN0-2</f>
        <v>-2</v>
      </c>
      <c r="G7" s="175" t="str">
        <f>""&amp;CRBPEHIDEN___ANNEEREF___ANN0-1</f>
        <v>-1</v>
      </c>
      <c r="H7" s="175">
        <f>""&amp;CRBPEHIDEN___ANNEEREF___ANN0</f>
      </c>
      <c r="I7" s="174" t="str">
        <f>""&amp;CRBPEHIDEN___ANNEEREF___ANN0-2</f>
        <v>-2</v>
      </c>
      <c r="J7" s="175" t="str">
        <f>""&amp;CRBPEHIDEN___ANNEEREF___ANN0-1</f>
        <v>-1</v>
      </c>
      <c r="K7" s="176">
        <f>""&amp;CRBPEHIDEN___ANNEEREF___ANN0</f>
      </c>
      <c r="L7" s="427"/>
      <c r="M7" s="172"/>
      <c r="N7" s="171"/>
      <c r="O7" s="171"/>
      <c r="P7" s="173"/>
      <c r="Q7" s="173"/>
      <c r="R7" s="173"/>
      <c r="S7" s="173"/>
      <c r="T7" s="173"/>
      <c r="U7" s="173"/>
    </row>
    <row r="8" spans="1:21" ht="13.5" thickBot="1">
      <c r="A8" s="7"/>
      <c r="B8" s="7"/>
      <c r="C8" s="170"/>
      <c r="D8" s="177"/>
      <c r="E8" s="177"/>
      <c r="F8" s="178"/>
      <c r="G8" s="178"/>
      <c r="H8" s="178"/>
      <c r="I8" s="178"/>
      <c r="J8" s="178"/>
      <c r="K8" s="178"/>
      <c r="L8" s="179"/>
      <c r="M8" s="172"/>
      <c r="N8" s="171"/>
      <c r="O8" s="171"/>
      <c r="P8" s="173"/>
      <c r="Q8" s="173"/>
      <c r="R8" s="173"/>
      <c r="S8" s="173"/>
      <c r="T8" s="173"/>
      <c r="U8" s="173"/>
    </row>
    <row r="9" spans="1:21" ht="12.75">
      <c r="A9" s="7"/>
      <c r="B9" s="7"/>
      <c r="C9" s="170"/>
      <c r="D9" s="180">
        <v>1000</v>
      </c>
      <c r="E9" s="181" t="s">
        <v>4</v>
      </c>
      <c r="F9" s="253"/>
      <c r="G9" s="254"/>
      <c r="H9" s="254"/>
      <c r="I9" s="253"/>
      <c r="J9" s="254"/>
      <c r="K9" s="256"/>
      <c r="L9" s="182">
        <f>IF(H9=0,0,K9/(H9*365))</f>
        <v>0</v>
      </c>
      <c r="M9" s="172"/>
      <c r="N9" s="171"/>
      <c r="O9" s="171"/>
      <c r="P9" s="173"/>
      <c r="Q9" s="173"/>
      <c r="R9" s="173"/>
      <c r="S9" s="173"/>
      <c r="T9" s="173"/>
      <c r="U9" s="173"/>
    </row>
    <row r="10" spans="1:21" ht="12.75">
      <c r="A10" s="7"/>
      <c r="B10" s="7"/>
      <c r="C10" s="170"/>
      <c r="D10" s="183">
        <v>840</v>
      </c>
      <c r="E10" s="184" t="s">
        <v>5</v>
      </c>
      <c r="F10" s="40"/>
      <c r="G10" s="41"/>
      <c r="H10" s="41"/>
      <c r="I10" s="40"/>
      <c r="J10" s="41"/>
      <c r="K10" s="43"/>
      <c r="L10" s="185">
        <f aca="true" t="shared" si="0" ref="L10:L17">IF(H10=0,0,K10/(H10*365))</f>
        <v>0</v>
      </c>
      <c r="M10" s="172"/>
      <c r="N10" s="171"/>
      <c r="O10" s="171"/>
      <c r="P10" s="173"/>
      <c r="Q10" s="173"/>
      <c r="R10" s="173"/>
      <c r="S10" s="173"/>
      <c r="T10" s="173"/>
      <c r="U10" s="173"/>
    </row>
    <row r="11" spans="1:21" ht="12.75">
      <c r="A11" s="7"/>
      <c r="B11" s="7"/>
      <c r="C11" s="170"/>
      <c r="D11" s="183">
        <v>660</v>
      </c>
      <c r="E11" s="184" t="s">
        <v>6</v>
      </c>
      <c r="F11" s="40"/>
      <c r="G11" s="41"/>
      <c r="H11" s="41"/>
      <c r="I11" s="40"/>
      <c r="J11" s="41"/>
      <c r="K11" s="43"/>
      <c r="L11" s="185">
        <f t="shared" si="0"/>
        <v>0</v>
      </c>
      <c r="M11" s="172"/>
      <c r="N11" s="171"/>
      <c r="O11" s="171"/>
      <c r="P11" s="173"/>
      <c r="Q11" s="173"/>
      <c r="R11" s="173"/>
      <c r="S11" s="173"/>
      <c r="T11" s="173"/>
      <c r="U11" s="173"/>
    </row>
    <row r="12" spans="1:21" ht="12.75">
      <c r="A12" s="7"/>
      <c r="B12" s="7"/>
      <c r="C12" s="170"/>
      <c r="D12" s="183">
        <v>420</v>
      </c>
      <c r="E12" s="184" t="s">
        <v>7</v>
      </c>
      <c r="F12" s="40"/>
      <c r="G12" s="41"/>
      <c r="H12" s="41"/>
      <c r="I12" s="40"/>
      <c r="J12" s="41"/>
      <c r="K12" s="43"/>
      <c r="L12" s="185">
        <f t="shared" si="0"/>
        <v>0</v>
      </c>
      <c r="M12" s="172"/>
      <c r="N12" s="171"/>
      <c r="O12" s="171"/>
      <c r="P12" s="173"/>
      <c r="Q12" s="173"/>
      <c r="R12" s="173"/>
      <c r="S12" s="173"/>
      <c r="T12" s="173"/>
      <c r="U12" s="173"/>
    </row>
    <row r="13" spans="2:21" ht="12.75">
      <c r="B13" s="7"/>
      <c r="C13" s="170"/>
      <c r="D13" s="183">
        <v>250</v>
      </c>
      <c r="E13" s="184" t="s">
        <v>8</v>
      </c>
      <c r="F13" s="40"/>
      <c r="G13" s="41"/>
      <c r="H13" s="41"/>
      <c r="I13" s="40"/>
      <c r="J13" s="41"/>
      <c r="K13" s="43"/>
      <c r="L13" s="185">
        <f t="shared" si="0"/>
        <v>0</v>
      </c>
      <c r="M13" s="172"/>
      <c r="N13" s="171"/>
      <c r="O13" s="171"/>
      <c r="P13" s="173"/>
      <c r="Q13" s="173"/>
      <c r="R13" s="173"/>
      <c r="S13" s="173"/>
      <c r="T13" s="173"/>
      <c r="U13" s="173"/>
    </row>
    <row r="14" spans="2:21" ht="13.5" thickBot="1">
      <c r="B14" s="7"/>
      <c r="C14" s="170"/>
      <c r="D14" s="186">
        <v>70</v>
      </c>
      <c r="E14" s="187" t="s">
        <v>96</v>
      </c>
      <c r="F14" s="44"/>
      <c r="G14" s="45"/>
      <c r="H14" s="45"/>
      <c r="I14" s="44"/>
      <c r="J14" s="45"/>
      <c r="K14" s="46"/>
      <c r="L14" s="188">
        <f t="shared" si="0"/>
        <v>0</v>
      </c>
      <c r="M14" s="172"/>
      <c r="N14" s="171"/>
      <c r="O14" s="171"/>
      <c r="P14" s="173"/>
      <c r="Q14" s="173"/>
      <c r="R14" s="173"/>
      <c r="S14" s="173"/>
      <c r="T14" s="173"/>
      <c r="U14" s="173"/>
    </row>
    <row r="15" spans="2:21" ht="13.5" thickBot="1">
      <c r="B15" s="7"/>
      <c r="C15" s="170"/>
      <c r="D15" s="430" t="s">
        <v>125</v>
      </c>
      <c r="E15" s="431"/>
      <c r="F15" s="189">
        <f aca="true" t="shared" si="1" ref="F15:K15">SUM(F9:F14)</f>
        <v>0</v>
      </c>
      <c r="G15" s="189">
        <f t="shared" si="1"/>
        <v>0</v>
      </c>
      <c r="H15" s="189">
        <f t="shared" si="1"/>
        <v>0</v>
      </c>
      <c r="I15" s="189">
        <f t="shared" si="1"/>
        <v>0</v>
      </c>
      <c r="J15" s="189">
        <f t="shared" si="1"/>
        <v>0</v>
      </c>
      <c r="K15" s="189">
        <f t="shared" si="1"/>
        <v>0</v>
      </c>
      <c r="L15" s="190">
        <f t="shared" si="0"/>
        <v>0</v>
      </c>
      <c r="M15" s="172"/>
      <c r="N15" s="171"/>
      <c r="O15" s="171"/>
      <c r="P15" s="173"/>
      <c r="Q15" s="173"/>
      <c r="R15" s="173"/>
      <c r="S15" s="173"/>
      <c r="T15" s="173"/>
      <c r="U15" s="173"/>
    </row>
    <row r="16" spans="2:21" ht="13.5" thickBot="1">
      <c r="B16" s="7"/>
      <c r="C16" s="170"/>
      <c r="D16" s="191"/>
      <c r="E16" s="192" t="s">
        <v>84</v>
      </c>
      <c r="F16" s="79"/>
      <c r="G16" s="80"/>
      <c r="H16" s="80"/>
      <c r="I16" s="79"/>
      <c r="J16" s="80"/>
      <c r="K16" s="81"/>
      <c r="L16" s="193">
        <f t="shared" si="0"/>
        <v>0</v>
      </c>
      <c r="M16" s="172"/>
      <c r="N16" s="171"/>
      <c r="O16" s="171"/>
      <c r="P16" s="173"/>
      <c r="Q16" s="173"/>
      <c r="R16" s="173"/>
      <c r="S16" s="173"/>
      <c r="T16" s="173"/>
      <c r="U16" s="173"/>
    </row>
    <row r="17" spans="2:21" ht="13.5" thickBot="1">
      <c r="B17" s="7"/>
      <c r="C17" s="194"/>
      <c r="D17" s="428" t="s">
        <v>97</v>
      </c>
      <c r="E17" s="429"/>
      <c r="F17" s="263">
        <f aca="true" t="shared" si="2" ref="F17:K17">F15+F16</f>
        <v>0</v>
      </c>
      <c r="G17" s="263">
        <f t="shared" si="2"/>
        <v>0</v>
      </c>
      <c r="H17" s="263">
        <f t="shared" si="2"/>
        <v>0</v>
      </c>
      <c r="I17" s="263">
        <f t="shared" si="2"/>
        <v>0</v>
      </c>
      <c r="J17" s="263">
        <f t="shared" si="2"/>
        <v>0</v>
      </c>
      <c r="K17" s="263">
        <f t="shared" si="2"/>
        <v>0</v>
      </c>
      <c r="L17" s="190">
        <f t="shared" si="0"/>
        <v>0</v>
      </c>
      <c r="M17" s="172"/>
      <c r="N17" s="171"/>
      <c r="O17" s="171"/>
      <c r="P17" s="173"/>
      <c r="Q17" s="173"/>
      <c r="R17" s="173"/>
      <c r="S17" s="173"/>
      <c r="T17" s="173"/>
      <c r="U17" s="173"/>
    </row>
    <row r="18" spans="2:21" ht="12.75">
      <c r="B18" s="7"/>
      <c r="C18" s="170"/>
      <c r="D18" s="195"/>
      <c r="E18" s="195"/>
      <c r="F18" s="195"/>
      <c r="G18" s="195"/>
      <c r="H18" s="195"/>
      <c r="I18" s="195"/>
      <c r="J18" s="195"/>
      <c r="K18" s="195"/>
      <c r="L18" s="171"/>
      <c r="M18" s="172"/>
      <c r="N18" s="171"/>
      <c r="O18" s="171"/>
      <c r="P18" s="173"/>
      <c r="Q18" s="173"/>
      <c r="R18" s="173"/>
      <c r="S18" s="173"/>
      <c r="T18" s="173"/>
      <c r="U18" s="173"/>
    </row>
    <row r="19" spans="2:21" ht="12.75">
      <c r="B19" s="7"/>
      <c r="C19" s="170"/>
      <c r="D19" s="195"/>
      <c r="E19" s="196"/>
      <c r="F19" s="195"/>
      <c r="G19" s="195"/>
      <c r="H19" s="195"/>
      <c r="I19" s="195"/>
      <c r="J19" s="195"/>
      <c r="K19" s="195"/>
      <c r="L19" s="171"/>
      <c r="M19" s="172"/>
      <c r="N19" s="171"/>
      <c r="O19" s="171"/>
      <c r="P19" s="173"/>
      <c r="Q19" s="173"/>
      <c r="R19" s="173"/>
      <c r="S19" s="173"/>
      <c r="T19" s="173"/>
      <c r="U19" s="173"/>
    </row>
    <row r="20" spans="2:21" ht="12.75">
      <c r="B20" s="7"/>
      <c r="C20" s="197"/>
      <c r="D20" s="195"/>
      <c r="E20" s="196"/>
      <c r="F20" s="195"/>
      <c r="G20" s="195"/>
      <c r="H20" s="195"/>
      <c r="I20" s="195"/>
      <c r="J20" s="195"/>
      <c r="K20" s="195"/>
      <c r="L20" s="171"/>
      <c r="M20" s="172"/>
      <c r="N20" s="171"/>
      <c r="O20" s="171"/>
      <c r="P20" s="173"/>
      <c r="Q20" s="173"/>
      <c r="R20" s="173"/>
      <c r="S20" s="173"/>
      <c r="T20" s="173"/>
      <c r="U20" s="173"/>
    </row>
    <row r="21" spans="2:21" ht="13.5" thickBot="1">
      <c r="B21" s="7"/>
      <c r="C21" s="198"/>
      <c r="D21" s="199"/>
      <c r="E21" s="200"/>
      <c r="F21" s="199"/>
      <c r="G21" s="199"/>
      <c r="H21" s="199"/>
      <c r="I21" s="199"/>
      <c r="J21" s="199"/>
      <c r="K21" s="199"/>
      <c r="L21" s="132"/>
      <c r="M21" s="201"/>
      <c r="N21" s="171"/>
      <c r="O21" s="171"/>
      <c r="P21" s="173"/>
      <c r="Q21" s="173"/>
      <c r="R21" s="173"/>
      <c r="S21" s="173"/>
      <c r="T21" s="173"/>
      <c r="U21" s="173"/>
    </row>
    <row r="22" spans="2:21" ht="14.25" thickBot="1" thickTop="1">
      <c r="B22" s="7"/>
      <c r="C22" s="202"/>
      <c r="D22" s="203"/>
      <c r="E22" s="196"/>
      <c r="F22" s="203"/>
      <c r="G22" s="203"/>
      <c r="H22" s="203"/>
      <c r="I22" s="203"/>
      <c r="J22" s="203"/>
      <c r="K22" s="203"/>
      <c r="L22" s="171"/>
      <c r="M22" s="171"/>
      <c r="N22" s="171"/>
      <c r="O22" s="171"/>
      <c r="P22" s="173"/>
      <c r="Q22" s="173"/>
      <c r="R22" s="173"/>
      <c r="S22" s="173"/>
      <c r="T22" s="173"/>
      <c r="U22" s="173"/>
    </row>
    <row r="23" spans="2:21" ht="6" customHeight="1" thickTop="1">
      <c r="B23" s="7"/>
      <c r="C23" s="204"/>
      <c r="D23" s="205"/>
      <c r="E23" s="206"/>
      <c r="F23" s="205"/>
      <c r="G23" s="205"/>
      <c r="H23" s="205"/>
      <c r="I23" s="205"/>
      <c r="J23" s="205"/>
      <c r="K23" s="205"/>
      <c r="L23" s="207"/>
      <c r="M23" s="208"/>
      <c r="N23" s="171"/>
      <c r="O23" s="171"/>
      <c r="P23" s="173"/>
      <c r="Q23" s="173"/>
      <c r="R23" s="173"/>
      <c r="S23" s="173"/>
      <c r="T23" s="173"/>
      <c r="U23" s="173"/>
    </row>
    <row r="24" spans="2:21" ht="15">
      <c r="B24" s="7"/>
      <c r="C24" s="273" t="s">
        <v>149</v>
      </c>
      <c r="D24" s="195"/>
      <c r="E24" s="111"/>
      <c r="F24" s="195"/>
      <c r="G24" s="195"/>
      <c r="H24" s="195"/>
      <c r="I24" s="195"/>
      <c r="J24" s="195"/>
      <c r="K24" s="195"/>
      <c r="L24" s="171"/>
      <c r="M24" s="172"/>
      <c r="N24" s="171"/>
      <c r="O24" s="171"/>
      <c r="P24" s="173"/>
      <c r="Q24" s="173"/>
      <c r="R24" s="173"/>
      <c r="S24" s="173"/>
      <c r="T24" s="173"/>
      <c r="U24" s="173"/>
    </row>
    <row r="25" spans="2:21" ht="13.5" thickBot="1">
      <c r="B25" s="7"/>
      <c r="C25" s="110"/>
      <c r="D25" s="195"/>
      <c r="E25" s="209"/>
      <c r="F25" s="195"/>
      <c r="G25" s="195"/>
      <c r="H25" s="195"/>
      <c r="I25" s="195"/>
      <c r="J25" s="195"/>
      <c r="K25" s="195"/>
      <c r="L25" s="171"/>
      <c r="M25" s="172"/>
      <c r="N25" s="171"/>
      <c r="O25" s="171"/>
      <c r="P25" s="173"/>
      <c r="Q25" s="173"/>
      <c r="R25" s="173"/>
      <c r="S25" s="173"/>
      <c r="T25" s="173"/>
      <c r="U25" s="173"/>
    </row>
    <row r="26" spans="2:21" ht="12.75">
      <c r="B26" s="7"/>
      <c r="C26" s="210"/>
      <c r="D26" s="196"/>
      <c r="E26" s="196"/>
      <c r="F26" s="421" t="s">
        <v>98</v>
      </c>
      <c r="G26" s="422"/>
      <c r="H26" s="422"/>
      <c r="I26" s="422" t="s">
        <v>99</v>
      </c>
      <c r="J26" s="422"/>
      <c r="K26" s="423"/>
      <c r="L26" s="195"/>
      <c r="M26" s="211"/>
      <c r="N26" s="212"/>
      <c r="O26" s="212"/>
      <c r="P26" s="212"/>
      <c r="Q26" s="212"/>
      <c r="R26" s="212"/>
      <c r="S26" s="212"/>
      <c r="T26" s="212"/>
      <c r="U26" s="212"/>
    </row>
    <row r="27" spans="2:21" ht="13.5" thickBot="1">
      <c r="B27" s="7"/>
      <c r="C27" s="210"/>
      <c r="D27" s="213"/>
      <c r="E27" s="213"/>
      <c r="F27" s="174" t="str">
        <f>""&amp;CRBPEHIDEN___ANNEEREF___ANN0-2</f>
        <v>-2</v>
      </c>
      <c r="G27" s="175" t="str">
        <f>""&amp;CRBPEHIDEN___ANNEEREF___ANN0-1</f>
        <v>-1</v>
      </c>
      <c r="H27" s="175">
        <f>""&amp;CRBPEHIDEN___ANNEEREF___ANN0</f>
      </c>
      <c r="I27" s="175" t="str">
        <f>""&amp;CRBPEHIDEN___ANNEEREF___ANN0-2</f>
        <v>-2</v>
      </c>
      <c r="J27" s="175" t="str">
        <f>""&amp;CRBPEHIDEN___ANNEEREF___ANN0-1</f>
        <v>-1</v>
      </c>
      <c r="K27" s="176">
        <f>""&amp;CRBPEHIDEN___ANNEEREF___ANN0</f>
      </c>
      <c r="L27" s="195"/>
      <c r="M27" s="211"/>
      <c r="N27" s="212"/>
      <c r="O27" s="212"/>
      <c r="P27" s="212"/>
      <c r="Q27" s="212"/>
      <c r="R27" s="212"/>
      <c r="S27" s="212"/>
      <c r="T27" s="212"/>
      <c r="U27" s="212"/>
    </row>
    <row r="28" spans="2:21" ht="13.5" thickBot="1">
      <c r="B28" s="7"/>
      <c r="C28" s="210"/>
      <c r="D28" s="213"/>
      <c r="E28" s="213"/>
      <c r="F28" s="178"/>
      <c r="G28" s="178"/>
      <c r="H28" s="178"/>
      <c r="I28" s="178"/>
      <c r="J28" s="178"/>
      <c r="K28" s="178"/>
      <c r="L28" s="195"/>
      <c r="M28" s="211"/>
      <c r="N28" s="212"/>
      <c r="O28" s="212"/>
      <c r="P28" s="212"/>
      <c r="Q28" s="212"/>
      <c r="R28" s="212"/>
      <c r="S28" s="212"/>
      <c r="T28" s="212"/>
      <c r="U28" s="212"/>
    </row>
    <row r="29" spans="2:21" ht="12.75">
      <c r="B29" s="7"/>
      <c r="C29" s="210"/>
      <c r="D29" s="196"/>
      <c r="E29" s="274" t="s">
        <v>150</v>
      </c>
      <c r="F29" s="254"/>
      <c r="G29" s="254"/>
      <c r="H29" s="254"/>
      <c r="I29" s="254"/>
      <c r="J29" s="254"/>
      <c r="K29" s="257"/>
      <c r="L29" s="195"/>
      <c r="M29" s="211"/>
      <c r="N29" s="212"/>
      <c r="O29" s="212"/>
      <c r="P29" s="212"/>
      <c r="Q29" s="212"/>
      <c r="R29" s="212"/>
      <c r="S29" s="212"/>
      <c r="T29" s="212"/>
      <c r="U29" s="212"/>
    </row>
    <row r="30" spans="2:21" ht="13.5" thickBot="1">
      <c r="B30" s="7"/>
      <c r="C30" s="210"/>
      <c r="D30" s="196"/>
      <c r="E30" s="275" t="s">
        <v>151</v>
      </c>
      <c r="F30" s="42"/>
      <c r="G30" s="42"/>
      <c r="H30" s="255"/>
      <c r="I30" s="42"/>
      <c r="J30" s="42"/>
      <c r="K30" s="47"/>
      <c r="L30" s="195"/>
      <c r="M30" s="211"/>
      <c r="N30" s="212"/>
      <c r="O30" s="212"/>
      <c r="P30" s="212"/>
      <c r="Q30" s="212"/>
      <c r="R30" s="212"/>
      <c r="S30" s="212"/>
      <c r="T30" s="212"/>
      <c r="U30" s="212"/>
    </row>
    <row r="31" spans="2:21" ht="13.5" thickBot="1">
      <c r="B31" s="7"/>
      <c r="C31" s="198"/>
      <c r="D31" s="214"/>
      <c r="E31" s="214"/>
      <c r="F31" s="215"/>
      <c r="G31" s="215"/>
      <c r="H31" s="215"/>
      <c r="I31" s="215"/>
      <c r="J31" s="215"/>
      <c r="K31" s="215"/>
      <c r="L31" s="215"/>
      <c r="M31" s="216"/>
      <c r="N31" s="212"/>
      <c r="O31" s="212"/>
      <c r="P31" s="212"/>
      <c r="Q31" s="212"/>
      <c r="R31" s="212"/>
      <c r="S31" s="212"/>
      <c r="T31" s="212"/>
      <c r="U31" s="212"/>
    </row>
    <row r="32" spans="2:21" ht="13.5" thickTop="1">
      <c r="B32" s="7"/>
      <c r="C32" s="202"/>
      <c r="D32" s="202"/>
      <c r="E32" s="20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</row>
  </sheetData>
  <sheetProtection sheet="1" objects="1" scenarios="1" selectLockedCells="1"/>
  <mergeCells count="10">
    <mergeCell ref="F6:H6"/>
    <mergeCell ref="I6:K6"/>
    <mergeCell ref="C2:M2"/>
    <mergeCell ref="L6:L7"/>
    <mergeCell ref="F26:H26"/>
    <mergeCell ref="I26:K26"/>
    <mergeCell ref="D17:E17"/>
    <mergeCell ref="D15:E15"/>
    <mergeCell ref="D6:D7"/>
    <mergeCell ref="E6:E7"/>
  </mergeCells>
  <printOptions/>
  <pageMargins left="0.7" right="0.7" top="0.75" bottom="0.75" header="0.3" footer="0.3"/>
  <pageSetup fitToHeight="1" fitToWidth="1" horizontalDpi="300" verticalDpi="3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showRowColHeaders="0" zoomScalePageLayoutView="0" workbookViewId="0" topLeftCell="A4">
      <selection activeCell="G26" sqref="G26:H26"/>
    </sheetView>
  </sheetViews>
  <sheetFormatPr defaultColWidth="11.421875" defaultRowHeight="12.75"/>
  <cols>
    <col min="1" max="1" width="3.421875" style="104" customWidth="1"/>
    <col min="2" max="2" width="5.7109375" style="104" hidden="1" customWidth="1"/>
    <col min="3" max="3" width="7.7109375" style="104" customWidth="1"/>
    <col min="4" max="4" width="13.140625" style="104" customWidth="1"/>
    <col min="5" max="5" width="48.28125" style="104" customWidth="1"/>
    <col min="6" max="6" width="40.140625" style="104" customWidth="1"/>
    <col min="7" max="8" width="11.421875" style="104" customWidth="1"/>
    <col min="9" max="9" width="11.8515625" style="104" bestFit="1" customWidth="1"/>
    <col min="10" max="10" width="1.8515625" style="104" customWidth="1"/>
    <col min="11" max="11" width="2.8515625" style="104" customWidth="1"/>
    <col min="12" max="15" width="11.421875" style="104" customWidth="1"/>
    <col min="16" max="16" width="12.7109375" style="104" customWidth="1"/>
    <col min="17" max="16384" width="11.421875" style="104" customWidth="1"/>
  </cols>
  <sheetData>
    <row r="1" spans="1:16" ht="13.5" thickBot="1">
      <c r="A1" s="103"/>
      <c r="B1" s="20"/>
      <c r="C1" s="20"/>
      <c r="D1" s="20"/>
      <c r="E1" s="20"/>
      <c r="F1" s="20"/>
      <c r="G1" s="20"/>
      <c r="H1" s="20"/>
      <c r="I1" s="20"/>
      <c r="J1" s="20"/>
      <c r="K1" s="20"/>
      <c r="L1" s="19"/>
      <c r="M1" s="19"/>
      <c r="N1" s="7"/>
      <c r="O1" s="7"/>
      <c r="P1" s="7"/>
    </row>
    <row r="2" spans="1:18" ht="23.25" thickBot="1">
      <c r="A2" s="19"/>
      <c r="B2" s="18"/>
      <c r="C2" s="424" t="s">
        <v>126</v>
      </c>
      <c r="D2" s="384"/>
      <c r="E2" s="384"/>
      <c r="F2" s="384"/>
      <c r="G2" s="384"/>
      <c r="H2" s="384"/>
      <c r="I2" s="384"/>
      <c r="J2" s="425"/>
      <c r="K2" s="82"/>
      <c r="L2" s="461"/>
      <c r="M2" s="461"/>
      <c r="N2" s="461"/>
      <c r="O2" s="462"/>
      <c r="P2" s="462"/>
      <c r="Q2" s="111"/>
      <c r="R2" s="111"/>
    </row>
    <row r="3" spans="1:16" ht="13.5" thickBot="1">
      <c r="A3" s="7"/>
      <c r="B3" s="17"/>
      <c r="C3" s="17"/>
      <c r="D3" s="17"/>
      <c r="E3" s="17"/>
      <c r="F3" s="17"/>
      <c r="G3" s="17"/>
      <c r="H3" s="17"/>
      <c r="I3" s="17"/>
      <c r="J3" s="17"/>
      <c r="K3" s="17"/>
      <c r="L3" s="7"/>
      <c r="M3" s="7"/>
      <c r="N3" s="7"/>
      <c r="O3" s="7"/>
      <c r="P3" s="7"/>
    </row>
    <row r="4" spans="1:16" ht="15.75" thickTop="1">
      <c r="A4" s="7"/>
      <c r="B4" s="7"/>
      <c r="C4" s="465" t="s">
        <v>73</v>
      </c>
      <c r="D4" s="466"/>
      <c r="E4" s="466"/>
      <c r="F4" s="466"/>
      <c r="G4" s="466"/>
      <c r="H4" s="466"/>
      <c r="I4" s="466"/>
      <c r="J4" s="467"/>
      <c r="K4" s="7"/>
      <c r="L4" s="7"/>
      <c r="M4" s="7"/>
      <c r="N4" s="7"/>
      <c r="O4" s="7"/>
      <c r="P4" s="7"/>
    </row>
    <row r="5" spans="1:16" ht="13.5" thickBot="1">
      <c r="A5" s="7"/>
      <c r="B5" s="7"/>
      <c r="C5" s="110"/>
      <c r="D5" s="19"/>
      <c r="E5" s="19"/>
      <c r="F5" s="19"/>
      <c r="G5" s="19"/>
      <c r="H5" s="19"/>
      <c r="I5" s="19"/>
      <c r="J5" s="135"/>
      <c r="K5" s="7"/>
      <c r="L5" s="7"/>
      <c r="M5" s="7"/>
      <c r="N5" s="7"/>
      <c r="O5" s="7"/>
      <c r="P5" s="7"/>
    </row>
    <row r="6" spans="1:16" ht="56.25" customHeight="1" thickBot="1">
      <c r="A6" s="7"/>
      <c r="B6" s="7"/>
      <c r="C6" s="110"/>
      <c r="D6" s="435" t="s">
        <v>93</v>
      </c>
      <c r="E6" s="436"/>
      <c r="F6" s="136" t="s">
        <v>94</v>
      </c>
      <c r="G6" s="136" t="s">
        <v>179</v>
      </c>
      <c r="H6" s="136" t="s">
        <v>180</v>
      </c>
      <c r="I6" s="137" t="s">
        <v>92</v>
      </c>
      <c r="J6" s="135"/>
      <c r="K6" s="7"/>
      <c r="L6" s="7"/>
      <c r="M6" s="7"/>
      <c r="N6" s="7"/>
      <c r="O6" s="7"/>
      <c r="P6" s="7"/>
    </row>
    <row r="7" spans="1:16" ht="27" customHeight="1" thickBot="1">
      <c r="A7" s="7"/>
      <c r="B7" s="7"/>
      <c r="C7" s="110"/>
      <c r="D7" s="138"/>
      <c r="E7" s="139" t="s">
        <v>80</v>
      </c>
      <c r="F7" s="139" t="s">
        <v>81</v>
      </c>
      <c r="G7" s="139" t="s">
        <v>148</v>
      </c>
      <c r="H7" s="139" t="s">
        <v>82</v>
      </c>
      <c r="I7" s="139" t="s">
        <v>83</v>
      </c>
      <c r="J7" s="135"/>
      <c r="K7" s="7"/>
      <c r="L7" s="7"/>
      <c r="M7" s="7"/>
      <c r="N7" s="7"/>
      <c r="O7" s="7"/>
      <c r="P7" s="7"/>
    </row>
    <row r="8" spans="1:16" ht="12.75">
      <c r="A8" s="7"/>
      <c r="B8" s="7"/>
      <c r="C8" s="110"/>
      <c r="D8" s="29" t="s">
        <v>74</v>
      </c>
      <c r="E8" s="30">
        <v>1000</v>
      </c>
      <c r="F8" s="35">
        <v>1040</v>
      </c>
      <c r="G8" s="30">
        <f>Activité!H9</f>
        <v>0</v>
      </c>
      <c r="H8" s="37">
        <f aca="true" t="shared" si="0" ref="H8:H13">E8*G8</f>
        <v>0</v>
      </c>
      <c r="I8" s="31">
        <f aca="true" t="shared" si="1" ref="I8:I13">F8*G8</f>
        <v>0</v>
      </c>
      <c r="J8" s="135"/>
      <c r="K8" s="7"/>
      <c r="L8" s="7"/>
      <c r="M8" s="7"/>
      <c r="N8" s="7"/>
      <c r="O8" s="7"/>
      <c r="P8" s="7"/>
    </row>
    <row r="9" spans="1:16" ht="12.75">
      <c r="A9" s="7"/>
      <c r="B9" s="7"/>
      <c r="C9" s="110"/>
      <c r="D9" s="32" t="s">
        <v>75</v>
      </c>
      <c r="E9" s="28">
        <v>840</v>
      </c>
      <c r="F9" s="36">
        <v>1040</v>
      </c>
      <c r="G9" s="28">
        <f>Activité!H10</f>
        <v>0</v>
      </c>
      <c r="H9" s="38">
        <f t="shared" si="0"/>
        <v>0</v>
      </c>
      <c r="I9" s="33">
        <f t="shared" si="1"/>
        <v>0</v>
      </c>
      <c r="J9" s="135"/>
      <c r="K9" s="7"/>
      <c r="L9" s="7"/>
      <c r="M9" s="7"/>
      <c r="N9" s="7"/>
      <c r="O9" s="7"/>
      <c r="P9" s="7"/>
    </row>
    <row r="10" spans="1:16" ht="12.75">
      <c r="A10" s="7"/>
      <c r="B10" s="7"/>
      <c r="C10" s="110"/>
      <c r="D10" s="32" t="s">
        <v>76</v>
      </c>
      <c r="E10" s="28">
        <v>660</v>
      </c>
      <c r="F10" s="36">
        <v>660</v>
      </c>
      <c r="G10" s="28">
        <f>Activité!H11</f>
        <v>0</v>
      </c>
      <c r="H10" s="38">
        <f t="shared" si="0"/>
        <v>0</v>
      </c>
      <c r="I10" s="33">
        <f t="shared" si="1"/>
        <v>0</v>
      </c>
      <c r="J10" s="135"/>
      <c r="K10" s="7"/>
      <c r="L10" s="7"/>
      <c r="M10" s="7"/>
      <c r="N10" s="7"/>
      <c r="O10" s="7"/>
      <c r="P10" s="7"/>
    </row>
    <row r="11" spans="1:16" ht="12.75">
      <c r="A11" s="7"/>
      <c r="B11" s="7"/>
      <c r="C11" s="110"/>
      <c r="D11" s="32" t="s">
        <v>77</v>
      </c>
      <c r="E11" s="28">
        <v>420</v>
      </c>
      <c r="F11" s="36">
        <v>660</v>
      </c>
      <c r="G11" s="28">
        <f>Activité!H12</f>
        <v>0</v>
      </c>
      <c r="H11" s="38">
        <f t="shared" si="0"/>
        <v>0</v>
      </c>
      <c r="I11" s="33">
        <f t="shared" si="1"/>
        <v>0</v>
      </c>
      <c r="J11" s="135"/>
      <c r="K11" s="7"/>
      <c r="L11" s="7"/>
      <c r="M11" s="7"/>
      <c r="N11" s="7"/>
      <c r="O11" s="7"/>
      <c r="P11" s="7"/>
    </row>
    <row r="12" spans="1:16" ht="12.75">
      <c r="A12" s="7"/>
      <c r="B12" s="7"/>
      <c r="C12" s="110"/>
      <c r="D12" s="32" t="s">
        <v>78</v>
      </c>
      <c r="E12" s="28">
        <v>250</v>
      </c>
      <c r="F12" s="36">
        <v>280</v>
      </c>
      <c r="G12" s="28">
        <f>Activité!H13</f>
        <v>0</v>
      </c>
      <c r="H12" s="38">
        <f t="shared" si="0"/>
        <v>0</v>
      </c>
      <c r="I12" s="33">
        <f t="shared" si="1"/>
        <v>0</v>
      </c>
      <c r="J12" s="135"/>
      <c r="K12" s="7"/>
      <c r="L12" s="7"/>
      <c r="M12" s="7"/>
      <c r="N12" s="7"/>
      <c r="O12" s="7"/>
      <c r="P12" s="7"/>
    </row>
    <row r="13" spans="1:16" ht="12.75">
      <c r="A13" s="7"/>
      <c r="B13" s="7"/>
      <c r="C13" s="110"/>
      <c r="D13" s="32" t="s">
        <v>79</v>
      </c>
      <c r="E13" s="28">
        <v>70</v>
      </c>
      <c r="F13" s="36">
        <v>280</v>
      </c>
      <c r="G13" s="28">
        <f>Activité!H14</f>
        <v>0</v>
      </c>
      <c r="H13" s="38">
        <f t="shared" si="0"/>
        <v>0</v>
      </c>
      <c r="I13" s="33">
        <f t="shared" si="1"/>
        <v>0</v>
      </c>
      <c r="J13" s="135"/>
      <c r="K13" s="7"/>
      <c r="L13" s="7"/>
      <c r="M13" s="7"/>
      <c r="N13" s="7"/>
      <c r="O13" s="7"/>
      <c r="P13" s="7"/>
    </row>
    <row r="14" spans="1:16" ht="13.5" thickBot="1">
      <c r="A14" s="7"/>
      <c r="B14" s="7"/>
      <c r="C14" s="110"/>
      <c r="D14" s="463" t="s">
        <v>85</v>
      </c>
      <c r="E14" s="464"/>
      <c r="F14" s="464"/>
      <c r="G14" s="83">
        <f>Activité!H16</f>
        <v>0</v>
      </c>
      <c r="H14" s="39"/>
      <c r="I14" s="34"/>
      <c r="J14" s="135"/>
      <c r="K14" s="7"/>
      <c r="L14" s="7"/>
      <c r="M14" s="7"/>
      <c r="N14" s="7"/>
      <c r="O14" s="7"/>
      <c r="P14" s="7"/>
    </row>
    <row r="15" spans="1:16" ht="13.5" thickBot="1">
      <c r="A15" s="7"/>
      <c r="B15" s="7"/>
      <c r="C15" s="130"/>
      <c r="D15" s="140" t="s">
        <v>181</v>
      </c>
      <c r="E15" s="131"/>
      <c r="F15" s="131"/>
      <c r="G15" s="131"/>
      <c r="H15" s="131"/>
      <c r="I15" s="131"/>
      <c r="J15" s="141"/>
      <c r="K15" s="7"/>
      <c r="L15" s="7"/>
      <c r="M15" s="7"/>
      <c r="N15" s="7"/>
      <c r="O15" s="7"/>
      <c r="P15" s="7"/>
    </row>
    <row r="16" spans="1:16" ht="14.25" thickBot="1" thickTop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4.25" thickBot="1" thickTop="1">
      <c r="A17" s="7"/>
      <c r="B17" s="7"/>
      <c r="C17" s="105"/>
      <c r="D17" s="107"/>
      <c r="E17" s="107"/>
      <c r="F17" s="107"/>
      <c r="G17" s="107"/>
      <c r="H17" s="107"/>
      <c r="I17" s="107"/>
      <c r="J17" s="142"/>
      <c r="K17" s="7"/>
      <c r="L17" s="7"/>
      <c r="M17" s="7"/>
      <c r="N17" s="7"/>
      <c r="O17" s="7"/>
      <c r="P17" s="7"/>
    </row>
    <row r="18" spans="1:16" ht="13.5" thickBot="1">
      <c r="A18" s="7"/>
      <c r="B18" s="7"/>
      <c r="C18" s="110"/>
      <c r="D18" s="19"/>
      <c r="E18" s="19"/>
      <c r="F18" s="19"/>
      <c r="G18" s="143" t="s">
        <v>87</v>
      </c>
      <c r="H18" s="144" t="s">
        <v>86</v>
      </c>
      <c r="I18" s="145" t="s">
        <v>88</v>
      </c>
      <c r="J18" s="135"/>
      <c r="K18" s="7"/>
      <c r="L18" s="7"/>
      <c r="M18" s="7"/>
      <c r="N18" s="7"/>
      <c r="O18" s="7"/>
      <c r="P18" s="7"/>
    </row>
    <row r="19" spans="1:16" ht="6.75" customHeight="1" thickBot="1">
      <c r="A19" s="7"/>
      <c r="B19" s="7"/>
      <c r="C19" s="110"/>
      <c r="D19" s="19"/>
      <c r="E19" s="19"/>
      <c r="F19" s="19"/>
      <c r="G19" s="19"/>
      <c r="H19" s="19"/>
      <c r="I19" s="19"/>
      <c r="J19" s="135"/>
      <c r="K19" s="7"/>
      <c r="L19" s="7"/>
      <c r="M19" s="7"/>
      <c r="N19" s="7"/>
      <c r="O19" s="7"/>
      <c r="P19" s="7"/>
    </row>
    <row r="20" spans="1:16" ht="15" customHeight="1">
      <c r="A20" s="7"/>
      <c r="B20" s="7"/>
      <c r="C20" s="110"/>
      <c r="D20" s="446" t="s">
        <v>89</v>
      </c>
      <c r="E20" s="447"/>
      <c r="F20" s="146">
        <v>1040</v>
      </c>
      <c r="G20" s="147">
        <f>I8+I9</f>
        <v>0</v>
      </c>
      <c r="H20" s="148">
        <f>IF($G$23=0,0,G20/$G$23)</f>
        <v>0</v>
      </c>
      <c r="I20" s="149" t="s">
        <v>10</v>
      </c>
      <c r="J20" s="112"/>
      <c r="K20" s="7"/>
      <c r="L20" s="7"/>
      <c r="M20" s="7"/>
      <c r="N20" s="7"/>
      <c r="O20" s="7"/>
      <c r="P20" s="7"/>
    </row>
    <row r="21" spans="1:16" ht="15" customHeight="1">
      <c r="A21" s="7"/>
      <c r="B21" s="7"/>
      <c r="C21" s="110"/>
      <c r="D21" s="448" t="s">
        <v>90</v>
      </c>
      <c r="E21" s="449"/>
      <c r="F21" s="150">
        <v>660</v>
      </c>
      <c r="G21" s="151">
        <f>I10+I11</f>
        <v>0</v>
      </c>
      <c r="H21" s="152">
        <f>IF($G$23=0,0,G21/$G$23)</f>
        <v>0</v>
      </c>
      <c r="I21" s="153" t="s">
        <v>11</v>
      </c>
      <c r="J21" s="112"/>
      <c r="K21" s="7"/>
      <c r="L21" s="7"/>
      <c r="M21" s="7"/>
      <c r="N21" s="7"/>
      <c r="O21" s="7"/>
      <c r="P21" s="7"/>
    </row>
    <row r="22" spans="1:16" ht="15" customHeight="1" thickBot="1">
      <c r="A22" s="7"/>
      <c r="B22" s="7"/>
      <c r="C22" s="110"/>
      <c r="D22" s="450" t="s">
        <v>182</v>
      </c>
      <c r="E22" s="451"/>
      <c r="F22" s="154">
        <v>280</v>
      </c>
      <c r="G22" s="155">
        <f>I12+I13</f>
        <v>0</v>
      </c>
      <c r="H22" s="156">
        <f>IF($G$23=0,0,G22/$G$23)</f>
        <v>0</v>
      </c>
      <c r="I22" s="153" t="s">
        <v>12</v>
      </c>
      <c r="J22" s="112"/>
      <c r="K22" s="7"/>
      <c r="L22" s="7"/>
      <c r="M22" s="7"/>
      <c r="N22" s="7"/>
      <c r="O22" s="7"/>
      <c r="P22" s="7"/>
    </row>
    <row r="23" spans="1:16" ht="15" customHeight="1" thickBot="1">
      <c r="A23" s="7"/>
      <c r="B23" s="7"/>
      <c r="C23" s="110"/>
      <c r="D23" s="452" t="s">
        <v>91</v>
      </c>
      <c r="E23" s="453"/>
      <c r="F23" s="453"/>
      <c r="G23" s="157">
        <f>SUM(G20:G22)</f>
        <v>0</v>
      </c>
      <c r="H23" s="158"/>
      <c r="I23" s="159"/>
      <c r="J23" s="112"/>
      <c r="K23" s="7"/>
      <c r="L23" s="7"/>
      <c r="M23" s="7"/>
      <c r="N23" s="7"/>
      <c r="O23" s="7"/>
      <c r="P23" s="7"/>
    </row>
    <row r="24" spans="1:16" ht="13.5" thickBot="1">
      <c r="A24" s="7"/>
      <c r="B24" s="7"/>
      <c r="C24" s="110"/>
      <c r="D24" s="19"/>
      <c r="E24" s="19"/>
      <c r="F24" s="19"/>
      <c r="G24" s="19"/>
      <c r="H24" s="19"/>
      <c r="I24" s="19"/>
      <c r="J24" s="135"/>
      <c r="K24" s="7"/>
      <c r="L24" s="7"/>
      <c r="M24" s="7"/>
      <c r="N24" s="7"/>
      <c r="O24" s="7"/>
      <c r="P24" s="7"/>
    </row>
    <row r="25" spans="1:16" ht="12.75">
      <c r="A25" s="7"/>
      <c r="B25" s="7"/>
      <c r="C25" s="110"/>
      <c r="D25" s="458" t="s">
        <v>28</v>
      </c>
      <c r="E25" s="459"/>
      <c r="F25" s="460"/>
      <c r="G25" s="456">
        <f>IF(SUM(G8:G13)=0,0,SUM(H8:H13)/SUM(G8:G13))</f>
        <v>0</v>
      </c>
      <c r="H25" s="457"/>
      <c r="I25" s="111"/>
      <c r="J25" s="112"/>
      <c r="K25" s="7"/>
      <c r="L25" s="7"/>
      <c r="M25" s="7"/>
      <c r="N25" s="7"/>
      <c r="O25" s="7"/>
      <c r="P25" s="7"/>
    </row>
    <row r="26" spans="1:16" ht="12.75">
      <c r="A26" s="7"/>
      <c r="B26" s="7"/>
      <c r="C26" s="110"/>
      <c r="D26" s="437" t="s">
        <v>27</v>
      </c>
      <c r="E26" s="438"/>
      <c r="F26" s="439"/>
      <c r="G26" s="468"/>
      <c r="H26" s="469"/>
      <c r="I26" s="111"/>
      <c r="J26" s="112"/>
      <c r="K26" s="7"/>
      <c r="L26" s="7"/>
      <c r="M26" s="7"/>
      <c r="N26" s="7"/>
      <c r="O26" s="7"/>
      <c r="P26" s="7"/>
    </row>
    <row r="27" spans="1:16" ht="12.75">
      <c r="A27" s="7"/>
      <c r="B27" s="7"/>
      <c r="C27" s="110"/>
      <c r="D27" s="440" t="s">
        <v>115</v>
      </c>
      <c r="E27" s="441"/>
      <c r="F27" s="442"/>
      <c r="G27" s="470"/>
      <c r="H27" s="471"/>
      <c r="I27" s="111"/>
      <c r="J27" s="112"/>
      <c r="K27" s="7"/>
      <c r="L27" s="7"/>
      <c r="M27" s="7"/>
      <c r="N27" s="7"/>
      <c r="O27" s="7"/>
      <c r="P27" s="7"/>
    </row>
    <row r="28" spans="1:16" ht="17.25" customHeight="1">
      <c r="A28" s="7"/>
      <c r="B28" s="7"/>
      <c r="C28" s="110"/>
      <c r="D28" s="437" t="s">
        <v>114</v>
      </c>
      <c r="E28" s="438"/>
      <c r="F28" s="439"/>
      <c r="G28" s="472">
        <v>1</v>
      </c>
      <c r="H28" s="473"/>
      <c r="I28" s="111">
        <v>1</v>
      </c>
      <c r="J28" s="112"/>
      <c r="K28" s="7"/>
      <c r="L28" s="7"/>
      <c r="M28" s="7"/>
      <c r="N28" s="7"/>
      <c r="O28" s="7"/>
      <c r="P28" s="7"/>
    </row>
    <row r="29" spans="1:16" ht="17.25" customHeight="1" thickBot="1">
      <c r="A29" s="7"/>
      <c r="B29" s="7"/>
      <c r="C29" s="110"/>
      <c r="D29" s="443" t="s">
        <v>116</v>
      </c>
      <c r="E29" s="444"/>
      <c r="F29" s="445"/>
      <c r="G29" s="454">
        <v>1</v>
      </c>
      <c r="H29" s="455"/>
      <c r="I29" s="19">
        <v>1</v>
      </c>
      <c r="J29" s="135"/>
      <c r="K29" s="7"/>
      <c r="L29" s="7"/>
      <c r="M29" s="7"/>
      <c r="N29" s="7"/>
      <c r="O29" s="7"/>
      <c r="P29" s="7"/>
    </row>
    <row r="30" spans="1:16" ht="13.5" thickBot="1">
      <c r="A30" s="7"/>
      <c r="B30" s="7"/>
      <c r="C30" s="130"/>
      <c r="D30" s="131"/>
      <c r="E30" s="131"/>
      <c r="F30" s="131"/>
      <c r="G30" s="131"/>
      <c r="H30" s="131"/>
      <c r="I30" s="131"/>
      <c r="J30" s="141"/>
      <c r="K30" s="7"/>
      <c r="L30" s="7"/>
      <c r="M30" s="7"/>
      <c r="N30" s="7"/>
      <c r="O30" s="7"/>
      <c r="P30" s="7"/>
    </row>
    <row r="31" spans="1:16" ht="13.5" thickTop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</sheetData>
  <sheetProtection sheet="1" selectLockedCells="1"/>
  <mergeCells count="20">
    <mergeCell ref="G29:H29"/>
    <mergeCell ref="G25:H25"/>
    <mergeCell ref="D25:F25"/>
    <mergeCell ref="L2:N2"/>
    <mergeCell ref="O2:P2"/>
    <mergeCell ref="D14:F14"/>
    <mergeCell ref="C4:J4"/>
    <mergeCell ref="G26:H26"/>
    <mergeCell ref="G27:H27"/>
    <mergeCell ref="G28:H28"/>
    <mergeCell ref="C2:J2"/>
    <mergeCell ref="D6:E6"/>
    <mergeCell ref="D26:F26"/>
    <mergeCell ref="D27:F27"/>
    <mergeCell ref="D28:F28"/>
    <mergeCell ref="D29:F29"/>
    <mergeCell ref="D20:E20"/>
    <mergeCell ref="D21:E21"/>
    <mergeCell ref="D22:E22"/>
    <mergeCell ref="D23:F23"/>
  </mergeCells>
  <printOptions/>
  <pageMargins left="0.7" right="0.7" top="0.75" bottom="0.75" header="0.3" footer="0.3"/>
  <pageSetup fitToHeight="1" fitToWidth="1" horizontalDpi="300" verticalDpi="300" orientation="landscape" paperSize="9" scale="86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showRowColHeaders="0" zoomScalePageLayoutView="0" workbookViewId="0" topLeftCell="A1">
      <selection activeCell="F8" sqref="F8"/>
    </sheetView>
  </sheetViews>
  <sheetFormatPr defaultColWidth="11.421875" defaultRowHeight="12.75"/>
  <cols>
    <col min="1" max="1" width="2.28125" style="104" customWidth="1"/>
    <col min="2" max="2" width="2.140625" style="104" customWidth="1"/>
    <col min="3" max="3" width="15.00390625" style="104" customWidth="1"/>
    <col min="4" max="4" width="10.8515625" style="104" customWidth="1"/>
    <col min="5" max="5" width="69.140625" style="104" customWidth="1"/>
    <col min="6" max="14" width="11.421875" style="104" customWidth="1"/>
    <col min="15" max="15" width="12.7109375" style="104" customWidth="1"/>
    <col min="16" max="21" width="11.421875" style="104" customWidth="1"/>
    <col min="22" max="22" width="2.00390625" style="104" customWidth="1"/>
    <col min="23" max="23" width="3.28125" style="104" customWidth="1"/>
    <col min="24" max="16384" width="11.421875" style="104" customWidth="1"/>
  </cols>
  <sheetData>
    <row r="1" spans="1:22" ht="13.5" thickBot="1">
      <c r="A1" s="103"/>
      <c r="B1" s="18"/>
      <c r="C1" s="18"/>
      <c r="D1" s="18"/>
      <c r="E1" s="18"/>
      <c r="F1" s="18"/>
      <c r="G1" s="18"/>
      <c r="H1" s="18"/>
      <c r="I1" s="18"/>
      <c r="J1" s="18"/>
      <c r="K1" s="19"/>
      <c r="L1" s="19"/>
      <c r="M1" s="19"/>
      <c r="N1" s="19"/>
      <c r="O1" s="19"/>
      <c r="P1" s="111"/>
      <c r="Q1" s="111"/>
      <c r="R1" s="111"/>
      <c r="S1" s="111"/>
      <c r="T1" s="111"/>
      <c r="U1" s="111"/>
      <c r="V1" s="111"/>
    </row>
    <row r="2" spans="1:22" ht="23.25" thickBot="1">
      <c r="A2" s="19"/>
      <c r="B2" s="424" t="s">
        <v>126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425"/>
    </row>
    <row r="3" spans="1:15" ht="13.5" thickBot="1">
      <c r="A3" s="7"/>
      <c r="B3" s="17"/>
      <c r="C3" s="17"/>
      <c r="D3" s="17"/>
      <c r="E3" s="17"/>
      <c r="F3" s="17"/>
      <c r="G3" s="17"/>
      <c r="H3" s="17"/>
      <c r="I3" s="17"/>
      <c r="J3" s="17"/>
      <c r="K3" s="7"/>
      <c r="L3" s="7"/>
      <c r="M3" s="7"/>
      <c r="N3" s="7"/>
      <c r="O3" s="7"/>
    </row>
    <row r="4" spans="1:22" ht="20.25" customHeight="1" thickTop="1">
      <c r="A4" s="7"/>
      <c r="B4" s="105"/>
      <c r="C4" s="106" t="s">
        <v>72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8"/>
      <c r="Q4" s="108"/>
      <c r="R4" s="108"/>
      <c r="S4" s="108"/>
      <c r="T4" s="108"/>
      <c r="U4" s="108"/>
      <c r="V4" s="109"/>
    </row>
    <row r="5" spans="1:22" ht="7.5" customHeight="1" thickBot="1">
      <c r="A5" s="7"/>
      <c r="B5" s="110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11"/>
      <c r="Q5" s="111"/>
      <c r="R5" s="111"/>
      <c r="S5" s="111"/>
      <c r="T5" s="111"/>
      <c r="U5" s="111"/>
      <c r="V5" s="112"/>
    </row>
    <row r="6" spans="1:22" ht="42.75" customHeight="1">
      <c r="A6" s="7"/>
      <c r="B6" s="110"/>
      <c r="C6" s="474" t="s">
        <v>37</v>
      </c>
      <c r="D6" s="476"/>
      <c r="E6" s="477" t="s">
        <v>165</v>
      </c>
      <c r="F6" s="485" t="s">
        <v>43</v>
      </c>
      <c r="G6" s="486"/>
      <c r="H6" s="486"/>
      <c r="I6" s="486"/>
      <c r="J6" s="486"/>
      <c r="K6" s="373" t="s">
        <v>44</v>
      </c>
      <c r="L6" s="474" t="s">
        <v>22</v>
      </c>
      <c r="M6" s="475"/>
      <c r="N6" s="475"/>
      <c r="O6" s="475"/>
      <c r="P6" s="476"/>
      <c r="Q6" s="479" t="s">
        <v>21</v>
      </c>
      <c r="R6" s="480"/>
      <c r="S6" s="480"/>
      <c r="T6" s="480"/>
      <c r="U6" s="481"/>
      <c r="V6" s="112"/>
    </row>
    <row r="7" spans="1:22" ht="38.25" customHeight="1" thickBot="1">
      <c r="A7" s="7"/>
      <c r="B7" s="110"/>
      <c r="C7" s="113" t="s">
        <v>24</v>
      </c>
      <c r="D7" s="114" t="s">
        <v>38</v>
      </c>
      <c r="E7" s="478"/>
      <c r="F7" s="113" t="str">
        <f>"Réalisé "&amp;CRBPEHIDEN___ANNEEREF___ANN0-2</f>
        <v>Réalisé -2</v>
      </c>
      <c r="G7" s="115" t="s">
        <v>39</v>
      </c>
      <c r="H7" s="115" t="s">
        <v>40</v>
      </c>
      <c r="I7" s="115" t="s">
        <v>54</v>
      </c>
      <c r="J7" s="374" t="s">
        <v>41</v>
      </c>
      <c r="K7" s="375" t="s">
        <v>42</v>
      </c>
      <c r="L7" s="376" t="str">
        <f>"Réalisé
"&amp;CRBPEHIDEN___ANNEEREF___ANN0-2</f>
        <v>Réalisé
-2</v>
      </c>
      <c r="M7" s="115" t="s">
        <v>45</v>
      </c>
      <c r="N7" s="115" t="s">
        <v>46</v>
      </c>
      <c r="O7" s="115" t="s">
        <v>54</v>
      </c>
      <c r="P7" s="114" t="s">
        <v>41</v>
      </c>
      <c r="Q7" s="113" t="str">
        <f>"Réalisé "&amp;CRBPEHIDEN___ANNEEREF___ANN0-2</f>
        <v>Réalisé -2</v>
      </c>
      <c r="R7" s="115" t="s">
        <v>39</v>
      </c>
      <c r="S7" s="115" t="s">
        <v>40</v>
      </c>
      <c r="T7" s="306" t="s">
        <v>54</v>
      </c>
      <c r="U7" s="377" t="s">
        <v>41</v>
      </c>
      <c r="V7" s="112"/>
    </row>
    <row r="8" spans="1:22" ht="12.75" customHeight="1">
      <c r="A8" s="7"/>
      <c r="B8" s="110"/>
      <c r="C8" s="116" t="s">
        <v>19</v>
      </c>
      <c r="D8" s="117">
        <v>6021</v>
      </c>
      <c r="E8" s="118" t="s">
        <v>170</v>
      </c>
      <c r="F8" s="293"/>
      <c r="G8" s="294"/>
      <c r="H8" s="295"/>
      <c r="I8" s="290">
        <f>G8+H8</f>
        <v>0</v>
      </c>
      <c r="J8" s="120"/>
      <c r="K8" s="120"/>
      <c r="L8" s="266"/>
      <c r="M8" s="249"/>
      <c r="N8" s="251"/>
      <c r="O8" s="119">
        <f>M8+N8</f>
        <v>0</v>
      </c>
      <c r="P8" s="302"/>
      <c r="Q8" s="293"/>
      <c r="R8" s="294"/>
      <c r="S8" s="295"/>
      <c r="T8" s="119">
        <f>R8+S8</f>
        <v>0</v>
      </c>
      <c r="U8" s="302"/>
      <c r="V8" s="112"/>
    </row>
    <row r="9" spans="1:22" ht="12.75" customHeight="1">
      <c r="A9" s="7"/>
      <c r="B9" s="110"/>
      <c r="C9" s="121">
        <v>60321</v>
      </c>
      <c r="D9" s="122">
        <v>60321</v>
      </c>
      <c r="E9" s="276" t="s">
        <v>152</v>
      </c>
      <c r="F9" s="248"/>
      <c r="G9" s="250"/>
      <c r="H9" s="296"/>
      <c r="I9" s="291">
        <f aca="true" t="shared" si="0" ref="I9:I24">G9+H9</f>
        <v>0</v>
      </c>
      <c r="J9" s="271"/>
      <c r="K9" s="271"/>
      <c r="L9" s="267"/>
      <c r="M9" s="250"/>
      <c r="N9" s="252"/>
      <c r="O9" s="123">
        <f aca="true" t="shared" si="1" ref="O9:O24">M9+N9</f>
        <v>0</v>
      </c>
      <c r="P9" s="303"/>
      <c r="Q9" s="248"/>
      <c r="R9" s="250"/>
      <c r="S9" s="296"/>
      <c r="T9" s="123">
        <f aca="true" t="shared" si="2" ref="T9:T24">R9+S9</f>
        <v>0</v>
      </c>
      <c r="U9" s="303"/>
      <c r="V9" s="112"/>
    </row>
    <row r="10" spans="1:22" ht="12.75">
      <c r="A10" s="7"/>
      <c r="B10" s="110"/>
      <c r="C10" s="121">
        <v>6066</v>
      </c>
      <c r="D10" s="122">
        <v>6066</v>
      </c>
      <c r="E10" s="276" t="s">
        <v>153</v>
      </c>
      <c r="F10" s="248"/>
      <c r="G10" s="250"/>
      <c r="H10" s="296"/>
      <c r="I10" s="291">
        <f t="shared" si="0"/>
        <v>0</v>
      </c>
      <c r="J10" s="271"/>
      <c r="K10" s="271"/>
      <c r="L10" s="267"/>
      <c r="M10" s="250"/>
      <c r="N10" s="252"/>
      <c r="O10" s="123">
        <f t="shared" si="1"/>
        <v>0</v>
      </c>
      <c r="P10" s="303"/>
      <c r="Q10" s="248"/>
      <c r="R10" s="250"/>
      <c r="S10" s="296"/>
      <c r="T10" s="123">
        <f t="shared" si="2"/>
        <v>0</v>
      </c>
      <c r="U10" s="303"/>
      <c r="V10" s="112"/>
    </row>
    <row r="11" spans="1:22" ht="12.75">
      <c r="A11" s="7"/>
      <c r="B11" s="110"/>
      <c r="C11" s="121">
        <v>6111</v>
      </c>
      <c r="D11" s="122">
        <v>6111</v>
      </c>
      <c r="E11" s="124" t="s">
        <v>164</v>
      </c>
      <c r="F11" s="248"/>
      <c r="G11" s="250"/>
      <c r="H11" s="296"/>
      <c r="I11" s="291">
        <f t="shared" si="0"/>
        <v>0</v>
      </c>
      <c r="J11" s="271"/>
      <c r="K11" s="271"/>
      <c r="L11" s="267"/>
      <c r="M11" s="250"/>
      <c r="N11" s="252"/>
      <c r="O11" s="123">
        <f t="shared" si="1"/>
        <v>0</v>
      </c>
      <c r="P11" s="303"/>
      <c r="Q11" s="248"/>
      <c r="R11" s="250"/>
      <c r="S11" s="296"/>
      <c r="T11" s="123">
        <f t="shared" si="2"/>
        <v>0</v>
      </c>
      <c r="U11" s="303"/>
      <c r="V11" s="112"/>
    </row>
    <row r="12" spans="1:22" ht="12.75">
      <c r="A12" s="7"/>
      <c r="B12" s="110"/>
      <c r="C12" s="121">
        <v>61121</v>
      </c>
      <c r="D12" s="122">
        <v>61121</v>
      </c>
      <c r="E12" s="124" t="s">
        <v>0</v>
      </c>
      <c r="F12" s="248"/>
      <c r="G12" s="250"/>
      <c r="H12" s="296"/>
      <c r="I12" s="291">
        <f t="shared" si="0"/>
        <v>0</v>
      </c>
      <c r="J12" s="271"/>
      <c r="K12" s="271"/>
      <c r="L12" s="267"/>
      <c r="M12" s="250"/>
      <c r="N12" s="252"/>
      <c r="O12" s="123">
        <f t="shared" si="1"/>
        <v>0</v>
      </c>
      <c r="P12" s="303"/>
      <c r="Q12" s="248"/>
      <c r="R12" s="250"/>
      <c r="S12" s="296"/>
      <c r="T12" s="123">
        <f t="shared" si="2"/>
        <v>0</v>
      </c>
      <c r="U12" s="303"/>
      <c r="V12" s="112"/>
    </row>
    <row r="13" spans="2:22" ht="12.75">
      <c r="B13" s="110"/>
      <c r="C13" s="121">
        <v>615151</v>
      </c>
      <c r="D13" s="122">
        <v>61551</v>
      </c>
      <c r="E13" s="124" t="s">
        <v>3</v>
      </c>
      <c r="F13" s="248"/>
      <c r="G13" s="250"/>
      <c r="H13" s="296"/>
      <c r="I13" s="291">
        <f t="shared" si="0"/>
        <v>0</v>
      </c>
      <c r="J13" s="271"/>
      <c r="K13" s="271"/>
      <c r="L13" s="267"/>
      <c r="M13" s="250"/>
      <c r="N13" s="252"/>
      <c r="O13" s="123">
        <f t="shared" si="1"/>
        <v>0</v>
      </c>
      <c r="P13" s="303"/>
      <c r="Q13" s="248"/>
      <c r="R13" s="250"/>
      <c r="S13" s="296"/>
      <c r="T13" s="123">
        <f t="shared" si="2"/>
        <v>0</v>
      </c>
      <c r="U13" s="303"/>
      <c r="V13" s="112"/>
    </row>
    <row r="14" spans="2:22" ht="12.75">
      <c r="B14" s="110"/>
      <c r="C14" s="277">
        <v>615162</v>
      </c>
      <c r="D14" s="125">
        <v>61562</v>
      </c>
      <c r="E14" s="126" t="s">
        <v>1</v>
      </c>
      <c r="F14" s="248"/>
      <c r="G14" s="250"/>
      <c r="H14" s="296"/>
      <c r="I14" s="291">
        <f t="shared" si="0"/>
        <v>0</v>
      </c>
      <c r="J14" s="271"/>
      <c r="K14" s="271"/>
      <c r="L14" s="267"/>
      <c r="M14" s="250"/>
      <c r="N14" s="252"/>
      <c r="O14" s="123">
        <f t="shared" si="1"/>
        <v>0</v>
      </c>
      <c r="P14" s="303"/>
      <c r="Q14" s="248"/>
      <c r="R14" s="250"/>
      <c r="S14" s="296"/>
      <c r="T14" s="123">
        <f t="shared" si="2"/>
        <v>0</v>
      </c>
      <c r="U14" s="303"/>
      <c r="V14" s="112"/>
    </row>
    <row r="15" spans="2:22" ht="12.75">
      <c r="B15" s="110"/>
      <c r="C15" s="121">
        <v>61681</v>
      </c>
      <c r="D15" s="122">
        <v>61681</v>
      </c>
      <c r="E15" s="124" t="s">
        <v>171</v>
      </c>
      <c r="F15" s="248"/>
      <c r="G15" s="250"/>
      <c r="H15" s="296"/>
      <c r="I15" s="291">
        <f t="shared" si="0"/>
        <v>0</v>
      </c>
      <c r="J15" s="271"/>
      <c r="K15" s="284"/>
      <c r="L15" s="267"/>
      <c r="M15" s="250"/>
      <c r="N15" s="252"/>
      <c r="O15" s="123">
        <f t="shared" si="1"/>
        <v>0</v>
      </c>
      <c r="P15" s="303"/>
      <c r="Q15" s="248"/>
      <c r="R15" s="250"/>
      <c r="S15" s="296"/>
      <c r="T15" s="123">
        <f t="shared" si="2"/>
        <v>0</v>
      </c>
      <c r="U15" s="303"/>
      <c r="V15" s="112"/>
    </row>
    <row r="16" spans="2:22" ht="12.75">
      <c r="B16" s="110"/>
      <c r="C16" s="121">
        <v>621</v>
      </c>
      <c r="D16" s="122">
        <v>621</v>
      </c>
      <c r="E16" s="124" t="s">
        <v>2</v>
      </c>
      <c r="F16" s="248"/>
      <c r="G16" s="250"/>
      <c r="H16" s="296"/>
      <c r="I16" s="291">
        <f t="shared" si="0"/>
        <v>0</v>
      </c>
      <c r="J16" s="271"/>
      <c r="K16" s="284"/>
      <c r="L16" s="267"/>
      <c r="M16" s="250"/>
      <c r="N16" s="252"/>
      <c r="O16" s="123">
        <f t="shared" si="1"/>
        <v>0</v>
      </c>
      <c r="P16" s="303"/>
      <c r="Q16" s="248"/>
      <c r="R16" s="250"/>
      <c r="S16" s="296"/>
      <c r="T16" s="123">
        <f t="shared" si="2"/>
        <v>0</v>
      </c>
      <c r="U16" s="303"/>
      <c r="V16" s="112"/>
    </row>
    <row r="17" spans="2:22" ht="12.75">
      <c r="B17" s="110"/>
      <c r="C17" s="121">
        <v>6211</v>
      </c>
      <c r="D17" s="122">
        <v>62113</v>
      </c>
      <c r="E17" s="124" t="s">
        <v>172</v>
      </c>
      <c r="F17" s="248"/>
      <c r="G17" s="250"/>
      <c r="H17" s="296"/>
      <c r="I17" s="291">
        <f t="shared" si="0"/>
        <v>0</v>
      </c>
      <c r="J17" s="271"/>
      <c r="K17" s="271"/>
      <c r="L17" s="267"/>
      <c r="M17" s="250"/>
      <c r="N17" s="252"/>
      <c r="O17" s="123">
        <f t="shared" si="1"/>
        <v>0</v>
      </c>
      <c r="P17" s="303"/>
      <c r="Q17" s="248"/>
      <c r="R17" s="250"/>
      <c r="S17" s="296"/>
      <c r="T17" s="123">
        <f t="shared" si="2"/>
        <v>0</v>
      </c>
      <c r="U17" s="303"/>
      <c r="V17" s="112"/>
    </row>
    <row r="18" spans="2:22" ht="12.75">
      <c r="B18" s="110"/>
      <c r="C18" s="127">
        <v>6223</v>
      </c>
      <c r="D18" s="125">
        <v>6223</v>
      </c>
      <c r="E18" s="278" t="s">
        <v>169</v>
      </c>
      <c r="F18" s="248"/>
      <c r="G18" s="250"/>
      <c r="H18" s="296"/>
      <c r="I18" s="291">
        <f t="shared" si="0"/>
        <v>0</v>
      </c>
      <c r="J18" s="271"/>
      <c r="K18" s="271"/>
      <c r="L18" s="267"/>
      <c r="M18" s="250"/>
      <c r="N18" s="252"/>
      <c r="O18" s="123">
        <f t="shared" si="1"/>
        <v>0</v>
      </c>
      <c r="P18" s="303"/>
      <c r="Q18" s="248"/>
      <c r="R18" s="250"/>
      <c r="S18" s="296"/>
      <c r="T18" s="123">
        <f t="shared" si="2"/>
        <v>0</v>
      </c>
      <c r="U18" s="303"/>
      <c r="V18" s="112"/>
    </row>
    <row r="19" spans="2:22" ht="12.75">
      <c r="B19" s="110"/>
      <c r="C19" s="127">
        <v>6245</v>
      </c>
      <c r="D19" s="125">
        <v>6242</v>
      </c>
      <c r="E19" s="126" t="s">
        <v>161</v>
      </c>
      <c r="F19" s="248"/>
      <c r="G19" s="250"/>
      <c r="H19" s="296"/>
      <c r="I19" s="291">
        <f t="shared" si="0"/>
        <v>0</v>
      </c>
      <c r="J19" s="271"/>
      <c r="K19" s="271"/>
      <c r="L19" s="267"/>
      <c r="M19" s="250"/>
      <c r="N19" s="252"/>
      <c r="O19" s="123">
        <f t="shared" si="1"/>
        <v>0</v>
      </c>
      <c r="P19" s="303"/>
      <c r="Q19" s="248"/>
      <c r="R19" s="250"/>
      <c r="S19" s="296"/>
      <c r="T19" s="123">
        <f t="shared" si="2"/>
        <v>0</v>
      </c>
      <c r="U19" s="303"/>
      <c r="V19" s="112"/>
    </row>
    <row r="20" spans="2:22" ht="12.75" customHeight="1">
      <c r="B20" s="110"/>
      <c r="C20" s="121">
        <v>631</v>
      </c>
      <c r="D20" s="279">
        <v>631</v>
      </c>
      <c r="E20" s="280" t="s">
        <v>154</v>
      </c>
      <c r="F20" s="248"/>
      <c r="G20" s="250"/>
      <c r="H20" s="296"/>
      <c r="I20" s="291">
        <f t="shared" si="0"/>
        <v>0</v>
      </c>
      <c r="J20" s="271"/>
      <c r="K20" s="284"/>
      <c r="L20" s="267"/>
      <c r="M20" s="250"/>
      <c r="N20" s="252"/>
      <c r="O20" s="123">
        <f t="shared" si="1"/>
        <v>0</v>
      </c>
      <c r="P20" s="303"/>
      <c r="Q20" s="248"/>
      <c r="R20" s="250"/>
      <c r="S20" s="296"/>
      <c r="T20" s="123">
        <f t="shared" si="2"/>
        <v>0</v>
      </c>
      <c r="U20" s="303"/>
      <c r="V20" s="112"/>
    </row>
    <row r="21" spans="2:22" ht="12.75" customHeight="1">
      <c r="B21" s="110"/>
      <c r="C21" s="121">
        <v>633</v>
      </c>
      <c r="D21" s="279">
        <v>633</v>
      </c>
      <c r="E21" s="280" t="s">
        <v>155</v>
      </c>
      <c r="F21" s="248"/>
      <c r="G21" s="250"/>
      <c r="H21" s="296"/>
      <c r="I21" s="291">
        <f t="shared" si="0"/>
        <v>0</v>
      </c>
      <c r="J21" s="271"/>
      <c r="K21" s="284"/>
      <c r="L21" s="267"/>
      <c r="M21" s="250"/>
      <c r="N21" s="252"/>
      <c r="O21" s="123">
        <f t="shared" si="1"/>
        <v>0</v>
      </c>
      <c r="P21" s="303"/>
      <c r="Q21" s="248"/>
      <c r="R21" s="250"/>
      <c r="S21" s="296"/>
      <c r="T21" s="123">
        <f t="shared" si="2"/>
        <v>0</v>
      </c>
      <c r="U21" s="303"/>
      <c r="V21" s="112"/>
    </row>
    <row r="22" spans="2:22" ht="12.75" customHeight="1">
      <c r="B22" s="110"/>
      <c r="C22" s="121">
        <v>64</v>
      </c>
      <c r="D22" s="279">
        <v>64</v>
      </c>
      <c r="E22" s="280" t="s">
        <v>156</v>
      </c>
      <c r="F22" s="248"/>
      <c r="G22" s="250"/>
      <c r="H22" s="296"/>
      <c r="I22" s="291">
        <f t="shared" si="0"/>
        <v>0</v>
      </c>
      <c r="J22" s="271"/>
      <c r="K22" s="284"/>
      <c r="L22" s="267"/>
      <c r="M22" s="250"/>
      <c r="N22" s="252"/>
      <c r="O22" s="123">
        <f t="shared" si="1"/>
        <v>0</v>
      </c>
      <c r="P22" s="303"/>
      <c r="Q22" s="248"/>
      <c r="R22" s="250"/>
      <c r="S22" s="296"/>
      <c r="T22" s="123">
        <f t="shared" si="2"/>
        <v>0</v>
      </c>
      <c r="U22" s="303"/>
      <c r="V22" s="112"/>
    </row>
    <row r="23" spans="2:22" ht="21">
      <c r="B23" s="110"/>
      <c r="C23" s="283">
        <v>681</v>
      </c>
      <c r="D23" s="122">
        <v>681</v>
      </c>
      <c r="E23" s="278" t="s">
        <v>166</v>
      </c>
      <c r="F23" s="248"/>
      <c r="G23" s="250"/>
      <c r="H23" s="296"/>
      <c r="I23" s="291">
        <f t="shared" si="0"/>
        <v>0</v>
      </c>
      <c r="J23" s="271"/>
      <c r="K23" s="271"/>
      <c r="L23" s="267"/>
      <c r="M23" s="250"/>
      <c r="N23" s="252"/>
      <c r="O23" s="123">
        <f t="shared" si="1"/>
        <v>0</v>
      </c>
      <c r="P23" s="303"/>
      <c r="Q23" s="248"/>
      <c r="R23" s="250"/>
      <c r="S23" s="296"/>
      <c r="T23" s="123">
        <f t="shared" si="2"/>
        <v>0</v>
      </c>
      <c r="U23" s="303"/>
      <c r="V23" s="112"/>
    </row>
    <row r="24" spans="2:22" ht="13.5" thickBot="1">
      <c r="B24" s="110"/>
      <c r="C24" s="127">
        <v>6874</v>
      </c>
      <c r="D24" s="125">
        <v>6874</v>
      </c>
      <c r="E24" s="126" t="s">
        <v>162</v>
      </c>
      <c r="F24" s="248"/>
      <c r="G24" s="250"/>
      <c r="H24" s="296"/>
      <c r="I24" s="291">
        <f t="shared" si="0"/>
        <v>0</v>
      </c>
      <c r="J24" s="272"/>
      <c r="K24" s="272"/>
      <c r="L24" s="267"/>
      <c r="M24" s="250"/>
      <c r="N24" s="252"/>
      <c r="O24" s="297">
        <f t="shared" si="1"/>
        <v>0</v>
      </c>
      <c r="P24" s="304"/>
      <c r="Q24" s="248"/>
      <c r="R24" s="250"/>
      <c r="S24" s="296"/>
      <c r="T24" s="297">
        <f t="shared" si="2"/>
        <v>0</v>
      </c>
      <c r="U24" s="304"/>
      <c r="V24" s="112"/>
    </row>
    <row r="25" spans="2:22" ht="13.5" thickBot="1">
      <c r="B25" s="110"/>
      <c r="C25" s="128" t="s">
        <v>183</v>
      </c>
      <c r="D25" s="281"/>
      <c r="E25" s="282"/>
      <c r="F25" s="286">
        <f>SUM(F8:F24)</f>
        <v>0</v>
      </c>
      <c r="G25" s="129">
        <f>SUM(G8:G24)</f>
        <v>0</v>
      </c>
      <c r="H25" s="287">
        <f>SUM(H8:H24)</f>
        <v>0</v>
      </c>
      <c r="I25" s="270">
        <f>SUM(I8:I24)</f>
        <v>0</v>
      </c>
      <c r="J25" s="299"/>
      <c r="K25" s="285">
        <f>K15+K16+K20+K21+K22</f>
        <v>0</v>
      </c>
      <c r="L25" s="286">
        <f>SUM(L8:L24)</f>
        <v>0</v>
      </c>
      <c r="M25" s="129">
        <f>SUM(M8:M24)</f>
        <v>0</v>
      </c>
      <c r="N25" s="287">
        <f>SUM(N8:N24)</f>
        <v>0</v>
      </c>
      <c r="O25" s="298">
        <f>SUM(O8:O24)</f>
        <v>0</v>
      </c>
      <c r="P25" s="299"/>
      <c r="Q25" s="286">
        <f>SUM(Q8:Q24)</f>
        <v>0</v>
      </c>
      <c r="R25" s="129">
        <f>SUM(R8:R24)</f>
        <v>0</v>
      </c>
      <c r="S25" s="287">
        <f>SUM(S8:S24)</f>
        <v>0</v>
      </c>
      <c r="T25" s="298">
        <f>SUM(T8:T24)</f>
        <v>0</v>
      </c>
      <c r="U25" s="299"/>
      <c r="V25" s="112"/>
    </row>
    <row r="26" spans="2:22" ht="13.5" thickBot="1">
      <c r="B26" s="110"/>
      <c r="C26" s="482" t="s">
        <v>163</v>
      </c>
      <c r="D26" s="483"/>
      <c r="E26" s="484"/>
      <c r="F26" s="268"/>
      <c r="G26" s="288"/>
      <c r="H26" s="289"/>
      <c r="I26" s="292">
        <f>G26+H26</f>
        <v>0</v>
      </c>
      <c r="J26" s="269"/>
      <c r="K26" s="366"/>
      <c r="L26" s="268"/>
      <c r="M26" s="288"/>
      <c r="N26" s="289"/>
      <c r="O26" s="300">
        <f>M26+N26</f>
        <v>0</v>
      </c>
      <c r="P26" s="305"/>
      <c r="Q26" s="268"/>
      <c r="R26" s="288"/>
      <c r="S26" s="289"/>
      <c r="T26" s="307">
        <f>S26+R26</f>
        <v>0</v>
      </c>
      <c r="U26" s="301"/>
      <c r="V26" s="112"/>
    </row>
    <row r="27" spans="2:22" ht="13.5" thickBot="1">
      <c r="B27" s="130"/>
      <c r="C27" s="131"/>
      <c r="D27" s="131"/>
      <c r="E27" s="131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3"/>
      <c r="Q27" s="133"/>
      <c r="R27" s="133"/>
      <c r="S27" s="133"/>
      <c r="T27" s="133"/>
      <c r="U27" s="133"/>
      <c r="V27" s="134"/>
    </row>
    <row r="28" ht="13.5" thickTop="1"/>
  </sheetData>
  <sheetProtection sheet="1" objects="1" scenarios="1" selectLockedCells="1"/>
  <mergeCells count="7">
    <mergeCell ref="B2:V2"/>
    <mergeCell ref="L6:P6"/>
    <mergeCell ref="E6:E7"/>
    <mergeCell ref="Q6:U6"/>
    <mergeCell ref="C26:E26"/>
    <mergeCell ref="C6:D6"/>
    <mergeCell ref="F6:J6"/>
  </mergeCells>
  <printOptions/>
  <pageMargins left="0.25" right="0.25" top="0.75" bottom="0.75" header="0.3" footer="0.3"/>
  <pageSetup fitToHeight="1" fitToWidth="1" horizontalDpi="300" verticalDpi="3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RowColHeaders="0" zoomScalePageLayoutView="0" workbookViewId="0" topLeftCell="A1">
      <selection activeCell="E9" sqref="E9"/>
    </sheetView>
  </sheetViews>
  <sheetFormatPr defaultColWidth="11.421875" defaultRowHeight="12.75"/>
  <cols>
    <col min="1" max="1" width="3.140625" style="104" customWidth="1"/>
    <col min="2" max="2" width="2.421875" style="104" customWidth="1"/>
    <col min="3" max="3" width="7.7109375" style="104" customWidth="1"/>
    <col min="4" max="4" width="72.421875" style="104" customWidth="1"/>
    <col min="5" max="10" width="14.00390625" style="104" customWidth="1"/>
    <col min="11" max="11" width="1.8515625" style="104" customWidth="1"/>
    <col min="12" max="12" width="4.57421875" style="104" customWidth="1"/>
    <col min="13" max="16384" width="11.421875" style="104" customWidth="1"/>
  </cols>
  <sheetData>
    <row r="1" spans="1:13" ht="13.5" thickBot="1">
      <c r="A1" s="103"/>
      <c r="B1" s="18"/>
      <c r="C1" s="18"/>
      <c r="D1" s="18"/>
      <c r="E1" s="18"/>
      <c r="F1" s="18"/>
      <c r="G1" s="18"/>
      <c r="H1" s="18"/>
      <c r="I1" s="18"/>
      <c r="J1" s="18"/>
      <c r="K1" s="19"/>
      <c r="L1" s="19"/>
      <c r="M1" s="7"/>
    </row>
    <row r="2" spans="1:12" ht="23.25" thickBot="1">
      <c r="A2" s="19"/>
      <c r="B2" s="424" t="s">
        <v>126</v>
      </c>
      <c r="C2" s="384"/>
      <c r="D2" s="384"/>
      <c r="E2" s="384"/>
      <c r="F2" s="384"/>
      <c r="G2" s="384"/>
      <c r="H2" s="384"/>
      <c r="I2" s="384"/>
      <c r="J2" s="384"/>
      <c r="K2" s="425"/>
      <c r="L2" s="85"/>
    </row>
    <row r="3" spans="1:13" ht="13.5" thickBot="1">
      <c r="A3" s="7"/>
      <c r="B3" s="17"/>
      <c r="C3" s="17"/>
      <c r="D3" s="17"/>
      <c r="E3" s="17"/>
      <c r="F3" s="17"/>
      <c r="G3" s="17"/>
      <c r="H3" s="17"/>
      <c r="I3" s="17"/>
      <c r="J3" s="17"/>
      <c r="K3" s="7"/>
      <c r="L3" s="7"/>
      <c r="M3" s="7"/>
    </row>
    <row r="4" spans="1:13" ht="20.25" customHeight="1" thickBot="1" thickTop="1">
      <c r="A4" s="7"/>
      <c r="B4" s="217" t="s">
        <v>105</v>
      </c>
      <c r="C4" s="106"/>
      <c r="D4" s="107"/>
      <c r="E4" s="107"/>
      <c r="F4" s="107"/>
      <c r="G4" s="107"/>
      <c r="H4" s="107"/>
      <c r="I4" s="107"/>
      <c r="J4" s="107"/>
      <c r="K4" s="142"/>
      <c r="L4" s="7"/>
      <c r="M4" s="7"/>
    </row>
    <row r="5" spans="2:11" ht="24" customHeight="1">
      <c r="B5" s="218"/>
      <c r="C5" s="219"/>
      <c r="D5" s="220"/>
      <c r="E5" s="487" t="s">
        <v>184</v>
      </c>
      <c r="F5" s="488"/>
      <c r="G5" s="489" t="s">
        <v>150</v>
      </c>
      <c r="H5" s="489"/>
      <c r="I5" s="489" t="s">
        <v>151</v>
      </c>
      <c r="J5" s="490"/>
      <c r="K5" s="112"/>
    </row>
    <row r="6" spans="2:11" ht="20.25" customHeight="1" thickBot="1">
      <c r="B6" s="218"/>
      <c r="C6" s="221"/>
      <c r="D6" s="221"/>
      <c r="E6" s="222" t="s">
        <v>55</v>
      </c>
      <c r="F6" s="223" t="s">
        <v>41</v>
      </c>
      <c r="G6" s="223" t="s">
        <v>56</v>
      </c>
      <c r="H6" s="223" t="s">
        <v>41</v>
      </c>
      <c r="I6" s="223" t="s">
        <v>55</v>
      </c>
      <c r="J6" s="224" t="s">
        <v>41</v>
      </c>
      <c r="K6" s="112"/>
    </row>
    <row r="7" spans="2:11" ht="21.75" customHeight="1" thickBot="1">
      <c r="B7" s="218"/>
      <c r="C7" s="221"/>
      <c r="D7" s="221"/>
      <c r="E7" s="225" t="s">
        <v>102</v>
      </c>
      <c r="F7" s="226"/>
      <c r="G7" s="225" t="s">
        <v>102</v>
      </c>
      <c r="H7" s="226"/>
      <c r="I7" s="225" t="s">
        <v>102</v>
      </c>
      <c r="J7" s="226"/>
      <c r="K7" s="112"/>
    </row>
    <row r="8" spans="2:11" ht="40.5" customHeight="1" thickBot="1">
      <c r="B8" s="218"/>
      <c r="C8" s="312" t="s">
        <v>49</v>
      </c>
      <c r="D8" s="329" t="s">
        <v>101</v>
      </c>
      <c r="E8" s="324">
        <f>'Charges_Produits Soins'!I25-'Charges_Produits Soins'!I26</f>
        <v>0</v>
      </c>
      <c r="F8" s="313">
        <f>'Charges_Produits Soins'!J25-'Charges_Produits Soins'!J26</f>
        <v>0</v>
      </c>
      <c r="G8" s="313">
        <f>'Charges_Produits Soins'!O25-'Charges_Produits Soins'!O26</f>
        <v>0</v>
      </c>
      <c r="H8" s="313">
        <f>'Charges_Produits Soins'!P25-'Charges_Produits Soins'!P26</f>
        <v>0</v>
      </c>
      <c r="I8" s="313">
        <f>'Charges_Produits Soins'!T25-'Charges_Produits Soins'!T26</f>
        <v>0</v>
      </c>
      <c r="J8" s="314">
        <f>'Charges_Produits Soins'!U25-'Charges_Produits Soins'!U26</f>
        <v>0</v>
      </c>
      <c r="K8" s="112"/>
    </row>
    <row r="9" spans="2:11" ht="40.5" customHeight="1">
      <c r="B9" s="218"/>
      <c r="C9" s="308" t="s">
        <v>50</v>
      </c>
      <c r="D9" s="330" t="s">
        <v>185</v>
      </c>
      <c r="E9" s="325"/>
      <c r="F9" s="310"/>
      <c r="G9" s="309"/>
      <c r="H9" s="310"/>
      <c r="I9" s="309"/>
      <c r="J9" s="311"/>
      <c r="K9" s="112"/>
    </row>
    <row r="10" spans="2:11" ht="40.5" customHeight="1">
      <c r="B10" s="218"/>
      <c r="C10" s="227" t="s">
        <v>51</v>
      </c>
      <c r="D10" s="331" t="s">
        <v>25</v>
      </c>
      <c r="E10" s="326"/>
      <c r="F10" s="259"/>
      <c r="G10" s="258"/>
      <c r="H10" s="259"/>
      <c r="I10" s="258"/>
      <c r="J10" s="260"/>
      <c r="K10" s="112"/>
    </row>
    <row r="11" spans="2:11" ht="40.5" customHeight="1">
      <c r="B11" s="218"/>
      <c r="C11" s="227" t="s">
        <v>52</v>
      </c>
      <c r="D11" s="331" t="s">
        <v>26</v>
      </c>
      <c r="E11" s="326"/>
      <c r="F11" s="259"/>
      <c r="G11" s="258"/>
      <c r="H11" s="259"/>
      <c r="I11" s="258"/>
      <c r="J11" s="260"/>
      <c r="K11" s="112"/>
    </row>
    <row r="12" spans="2:11" ht="40.5" customHeight="1" thickBot="1">
      <c r="B12" s="218"/>
      <c r="C12" s="315" t="s">
        <v>53</v>
      </c>
      <c r="D12" s="332" t="s">
        <v>186</v>
      </c>
      <c r="E12" s="327"/>
      <c r="F12" s="317"/>
      <c r="G12" s="316"/>
      <c r="H12" s="317"/>
      <c r="I12" s="316"/>
      <c r="J12" s="318"/>
      <c r="K12" s="112"/>
    </row>
    <row r="13" spans="2:11" ht="40.5" customHeight="1" thickBot="1">
      <c r="B13" s="218"/>
      <c r="C13" s="319" t="s">
        <v>13</v>
      </c>
      <c r="D13" s="333" t="s">
        <v>187</v>
      </c>
      <c r="E13" s="324">
        <f aca="true" t="shared" si="0" ref="E13:J13">E8-(E9+E10+E11+E12)</f>
        <v>0</v>
      </c>
      <c r="F13" s="313">
        <f t="shared" si="0"/>
        <v>0</v>
      </c>
      <c r="G13" s="313">
        <f t="shared" si="0"/>
        <v>0</v>
      </c>
      <c r="H13" s="313">
        <f t="shared" si="0"/>
        <v>0</v>
      </c>
      <c r="I13" s="313">
        <f t="shared" si="0"/>
        <v>0</v>
      </c>
      <c r="J13" s="314">
        <f t="shared" si="0"/>
        <v>0</v>
      </c>
      <c r="K13" s="112"/>
    </row>
    <row r="14" spans="2:11" ht="40.5" customHeight="1" thickBot="1">
      <c r="B14" s="218"/>
      <c r="C14" s="320" t="s">
        <v>57</v>
      </c>
      <c r="D14" s="334" t="s">
        <v>160</v>
      </c>
      <c r="E14" s="328"/>
      <c r="F14" s="322"/>
      <c r="G14" s="321"/>
      <c r="H14" s="322"/>
      <c r="I14" s="321"/>
      <c r="J14" s="323"/>
      <c r="K14" s="112"/>
    </row>
    <row r="15" spans="1:11" ht="40.5" customHeight="1" thickBot="1">
      <c r="A15" s="228" t="s">
        <v>104</v>
      </c>
      <c r="B15" s="218"/>
      <c r="C15" s="319" t="s">
        <v>103</v>
      </c>
      <c r="D15" s="333" t="s">
        <v>188</v>
      </c>
      <c r="E15" s="324">
        <f aca="true" t="shared" si="1" ref="E15:J15">E13-E14</f>
        <v>0</v>
      </c>
      <c r="F15" s="313">
        <f t="shared" si="1"/>
        <v>0</v>
      </c>
      <c r="G15" s="313">
        <f t="shared" si="1"/>
        <v>0</v>
      </c>
      <c r="H15" s="313">
        <f t="shared" si="1"/>
        <v>0</v>
      </c>
      <c r="I15" s="313">
        <f t="shared" si="1"/>
        <v>0</v>
      </c>
      <c r="J15" s="314">
        <f t="shared" si="1"/>
        <v>0</v>
      </c>
      <c r="K15" s="112"/>
    </row>
    <row r="16" spans="2:11" ht="13.5" thickBot="1">
      <c r="B16" s="229"/>
      <c r="C16" s="199"/>
      <c r="D16" s="199"/>
      <c r="E16" s="199"/>
      <c r="F16" s="199"/>
      <c r="G16" s="199"/>
      <c r="H16" s="199"/>
      <c r="I16" s="199"/>
      <c r="J16" s="199"/>
      <c r="K16" s="134"/>
    </row>
    <row r="17" ht="13.5" thickTop="1"/>
  </sheetData>
  <sheetProtection sheet="1" objects="1" scenarios="1" selectLockedCells="1"/>
  <mergeCells count="4">
    <mergeCell ref="B2:K2"/>
    <mergeCell ref="E5:F5"/>
    <mergeCell ref="G5:H5"/>
    <mergeCell ref="I5:J5"/>
  </mergeCells>
  <printOptions/>
  <pageMargins left="0.7" right="0.7" top="0.75" bottom="0.75" header="0.3" footer="0.3"/>
  <pageSetup fitToHeight="1" fitToWidth="1" horizontalDpi="300" verticalDpi="3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showRowColHeaders="0" workbookViewId="0" topLeftCell="A1">
      <selection activeCell="E9" sqref="E9"/>
    </sheetView>
  </sheetViews>
  <sheetFormatPr defaultColWidth="11.421875" defaultRowHeight="12.75"/>
  <cols>
    <col min="1" max="1" width="4.8515625" style="104" customWidth="1"/>
    <col min="2" max="2" width="5.7109375" style="104" hidden="1" customWidth="1"/>
    <col min="3" max="3" width="2.421875" style="104" customWidth="1"/>
    <col min="4" max="4" width="40.00390625" style="104" bestFit="1" customWidth="1"/>
    <col min="5" max="5" width="11.421875" style="104" customWidth="1"/>
    <col min="6" max="6" width="13.00390625" style="104" customWidth="1"/>
    <col min="7" max="7" width="11.8515625" style="104" bestFit="1" customWidth="1"/>
    <col min="8" max="12" width="11.421875" style="104" customWidth="1"/>
    <col min="13" max="13" width="2.140625" style="104" customWidth="1"/>
    <col min="14" max="14" width="3.8515625" style="104" customWidth="1"/>
    <col min="15" max="16384" width="11.421875" style="104" customWidth="1"/>
  </cols>
  <sheetData>
    <row r="1" spans="1:14" ht="13.5" thickBot="1">
      <c r="A1" s="103"/>
      <c r="B1" s="18"/>
      <c r="C1" s="18"/>
      <c r="D1" s="18"/>
      <c r="E1" s="18"/>
      <c r="F1" s="18"/>
      <c r="G1" s="18"/>
      <c r="H1" s="18"/>
      <c r="I1" s="18"/>
      <c r="J1" s="19"/>
      <c r="K1" s="19"/>
      <c r="L1" s="19"/>
      <c r="M1" s="19"/>
      <c r="N1" s="7"/>
    </row>
    <row r="2" spans="1:14" ht="23.25" thickBot="1">
      <c r="A2" s="19"/>
      <c r="B2" s="18"/>
      <c r="C2" s="424" t="s">
        <v>126</v>
      </c>
      <c r="D2" s="384"/>
      <c r="E2" s="384"/>
      <c r="F2" s="384"/>
      <c r="G2" s="384"/>
      <c r="H2" s="384"/>
      <c r="I2" s="384"/>
      <c r="J2" s="384"/>
      <c r="K2" s="384"/>
      <c r="L2" s="384"/>
      <c r="M2" s="425"/>
      <c r="N2" s="48"/>
    </row>
    <row r="3" spans="1:14" ht="13.5" thickBot="1">
      <c r="A3" s="7"/>
      <c r="B3" s="17"/>
      <c r="C3" s="17"/>
      <c r="D3" s="17"/>
      <c r="E3" s="17"/>
      <c r="F3" s="17"/>
      <c r="G3" s="17"/>
      <c r="H3" s="17"/>
      <c r="I3" s="17"/>
      <c r="J3" s="7"/>
      <c r="K3" s="7"/>
      <c r="L3" s="7"/>
      <c r="M3" s="7"/>
      <c r="N3" s="7"/>
    </row>
    <row r="4" spans="2:20" ht="15.75" thickTop="1">
      <c r="B4" s="7"/>
      <c r="C4" s="160" t="s">
        <v>48</v>
      </c>
      <c r="D4" s="230"/>
      <c r="E4" s="231"/>
      <c r="F4" s="231"/>
      <c r="G4" s="231"/>
      <c r="H4" s="231"/>
      <c r="I4" s="231"/>
      <c r="J4" s="231"/>
      <c r="K4" s="231"/>
      <c r="L4" s="231"/>
      <c r="M4" s="232"/>
      <c r="N4" s="212"/>
      <c r="O4" s="212"/>
      <c r="P4" s="212"/>
      <c r="Q4" s="212"/>
      <c r="R4" s="212"/>
      <c r="S4" s="212"/>
      <c r="T4" s="212"/>
    </row>
    <row r="5" spans="2:20" ht="13.5" thickBot="1">
      <c r="B5" s="7"/>
      <c r="C5" s="210"/>
      <c r="D5" s="202"/>
      <c r="E5" s="212"/>
      <c r="F5" s="212"/>
      <c r="G5" s="212"/>
      <c r="H5" s="212"/>
      <c r="I5" s="212"/>
      <c r="J5" s="212"/>
      <c r="K5" s="212"/>
      <c r="L5" s="212"/>
      <c r="M5" s="211"/>
      <c r="N5" s="212"/>
      <c r="O5" s="212"/>
      <c r="P5" s="212"/>
      <c r="Q5" s="212"/>
      <c r="R5" s="212"/>
      <c r="S5" s="212"/>
      <c r="T5" s="212"/>
    </row>
    <row r="6" spans="3:13" ht="12.75">
      <c r="C6" s="218"/>
      <c r="D6" s="500" t="s">
        <v>107</v>
      </c>
      <c r="E6" s="491" t="s">
        <v>106</v>
      </c>
      <c r="F6" s="492"/>
      <c r="G6" s="492"/>
      <c r="H6" s="493"/>
      <c r="I6" s="494" t="s">
        <v>111</v>
      </c>
      <c r="J6" s="496" t="s">
        <v>108</v>
      </c>
      <c r="K6" s="496" t="s">
        <v>109</v>
      </c>
      <c r="L6" s="498" t="s">
        <v>110</v>
      </c>
      <c r="M6" s="112"/>
    </row>
    <row r="7" spans="3:13" ht="33.75" customHeight="1" thickBot="1">
      <c r="C7" s="218"/>
      <c r="D7" s="501"/>
      <c r="E7" s="335" t="s">
        <v>97</v>
      </c>
      <c r="F7" s="233" t="s">
        <v>108</v>
      </c>
      <c r="G7" s="233" t="s">
        <v>109</v>
      </c>
      <c r="H7" s="234" t="s">
        <v>110</v>
      </c>
      <c r="I7" s="495"/>
      <c r="J7" s="497"/>
      <c r="K7" s="497"/>
      <c r="L7" s="499"/>
      <c r="M7" s="112"/>
    </row>
    <row r="8" spans="3:13" ht="15" thickBot="1">
      <c r="C8" s="218"/>
      <c r="D8" s="235"/>
      <c r="E8" s="236"/>
      <c r="F8" s="236"/>
      <c r="G8" s="236"/>
      <c r="H8" s="237"/>
      <c r="I8" s="236"/>
      <c r="J8" s="236"/>
      <c r="K8" s="236"/>
      <c r="L8" s="237"/>
      <c r="M8" s="112"/>
    </row>
    <row r="9" spans="3:13" ht="12.75">
      <c r="C9" s="218"/>
      <c r="D9" s="339" t="s">
        <v>189</v>
      </c>
      <c r="E9" s="336"/>
      <c r="F9" s="63">
        <f>E9</f>
        <v>0</v>
      </c>
      <c r="G9" s="74"/>
      <c r="H9" s="344"/>
      <c r="I9" s="351"/>
      <c r="J9" s="49">
        <f>+I9</f>
        <v>0</v>
      </c>
      <c r="K9" s="75"/>
      <c r="L9" s="76"/>
      <c r="M9" s="112"/>
    </row>
    <row r="10" spans="3:13" ht="12.75">
      <c r="C10" s="218"/>
      <c r="D10" s="340" t="s">
        <v>190</v>
      </c>
      <c r="E10" s="337"/>
      <c r="F10" s="64">
        <f>E10</f>
        <v>0</v>
      </c>
      <c r="G10" s="65"/>
      <c r="H10" s="345"/>
      <c r="I10" s="352"/>
      <c r="J10" s="50">
        <f>+I10</f>
        <v>0</v>
      </c>
      <c r="K10" s="51"/>
      <c r="L10" s="52"/>
      <c r="M10" s="112"/>
    </row>
    <row r="11" spans="3:13" ht="12.75">
      <c r="C11" s="218"/>
      <c r="D11" s="340" t="s">
        <v>112</v>
      </c>
      <c r="E11" s="337"/>
      <c r="F11" s="64">
        <f>E11</f>
        <v>0</v>
      </c>
      <c r="G11" s="67"/>
      <c r="H11" s="345"/>
      <c r="I11" s="352"/>
      <c r="J11" s="50">
        <f>+I11</f>
        <v>0</v>
      </c>
      <c r="K11" s="53"/>
      <c r="L11" s="52"/>
      <c r="M11" s="112"/>
    </row>
    <row r="12" spans="3:13" ht="12.75">
      <c r="C12" s="218"/>
      <c r="D12" s="340" t="s">
        <v>157</v>
      </c>
      <c r="E12" s="337"/>
      <c r="F12" s="64">
        <f>E12*0.7</f>
        <v>0</v>
      </c>
      <c r="G12" s="68">
        <f>E12*0.3</f>
        <v>0</v>
      </c>
      <c r="H12" s="346"/>
      <c r="I12" s="352"/>
      <c r="J12" s="50">
        <f>I12*0.7</f>
        <v>0</v>
      </c>
      <c r="K12" s="54">
        <f>I12*0.3</f>
        <v>0</v>
      </c>
      <c r="L12" s="55"/>
      <c r="M12" s="112"/>
    </row>
    <row r="13" spans="3:13" ht="12.75">
      <c r="C13" s="218"/>
      <c r="D13" s="340" t="s">
        <v>158</v>
      </c>
      <c r="E13" s="337"/>
      <c r="F13" s="70"/>
      <c r="G13" s="68">
        <f>E13*0.3</f>
        <v>0</v>
      </c>
      <c r="H13" s="347">
        <f>E13*0.7</f>
        <v>0</v>
      </c>
      <c r="I13" s="352"/>
      <c r="J13" s="56"/>
      <c r="K13" s="54">
        <f>I13*0.3</f>
        <v>0</v>
      </c>
      <c r="L13" s="57">
        <f>I13*0.7</f>
        <v>0</v>
      </c>
      <c r="M13" s="112"/>
    </row>
    <row r="14" spans="3:13" ht="12.75">
      <c r="C14" s="218"/>
      <c r="D14" s="340" t="s">
        <v>159</v>
      </c>
      <c r="E14" s="337"/>
      <c r="F14" s="66"/>
      <c r="G14" s="77"/>
      <c r="H14" s="347">
        <f>E14</f>
        <v>0</v>
      </c>
      <c r="I14" s="352"/>
      <c r="J14" s="51"/>
      <c r="K14" s="78"/>
      <c r="L14" s="57">
        <f>I14</f>
        <v>0</v>
      </c>
      <c r="M14" s="112"/>
    </row>
    <row r="15" spans="3:13" ht="12.75">
      <c r="C15" s="218"/>
      <c r="D15" s="340" t="s">
        <v>191</v>
      </c>
      <c r="E15" s="337"/>
      <c r="F15" s="66"/>
      <c r="G15" s="68">
        <f>E15</f>
        <v>0</v>
      </c>
      <c r="H15" s="348"/>
      <c r="I15" s="352"/>
      <c r="J15" s="51"/>
      <c r="K15" s="54">
        <f>I15</f>
        <v>0</v>
      </c>
      <c r="L15" s="58"/>
      <c r="M15" s="112"/>
    </row>
    <row r="16" spans="3:13" ht="12.75" customHeight="1">
      <c r="C16" s="218"/>
      <c r="D16" s="340" t="s">
        <v>167</v>
      </c>
      <c r="E16" s="337"/>
      <c r="F16" s="66"/>
      <c r="G16" s="71"/>
      <c r="H16" s="347">
        <f aca="true" t="shared" si="0" ref="H16:H22">E16</f>
        <v>0</v>
      </c>
      <c r="I16" s="352"/>
      <c r="J16" s="51"/>
      <c r="K16" s="56"/>
      <c r="L16" s="57">
        <f aca="true" t="shared" si="1" ref="L16:L22">I16</f>
        <v>0</v>
      </c>
      <c r="M16" s="112"/>
    </row>
    <row r="17" spans="3:13" ht="12.75" customHeight="1">
      <c r="C17" s="218"/>
      <c r="D17" s="340" t="s">
        <v>113</v>
      </c>
      <c r="E17" s="337"/>
      <c r="F17" s="66"/>
      <c r="G17" s="65"/>
      <c r="H17" s="347">
        <f t="shared" si="0"/>
        <v>0</v>
      </c>
      <c r="I17" s="352"/>
      <c r="J17" s="51"/>
      <c r="K17" s="51"/>
      <c r="L17" s="57">
        <f t="shared" si="1"/>
        <v>0</v>
      </c>
      <c r="M17" s="112"/>
    </row>
    <row r="18" spans="3:13" ht="12.75" customHeight="1">
      <c r="C18" s="218"/>
      <c r="D18" s="340" t="s">
        <v>192</v>
      </c>
      <c r="E18" s="337"/>
      <c r="F18" s="66"/>
      <c r="G18" s="65"/>
      <c r="H18" s="347">
        <f t="shared" si="0"/>
        <v>0</v>
      </c>
      <c r="I18" s="352"/>
      <c r="J18" s="51"/>
      <c r="K18" s="51"/>
      <c r="L18" s="57">
        <f t="shared" si="1"/>
        <v>0</v>
      </c>
      <c r="M18" s="112"/>
    </row>
    <row r="19" spans="3:13" ht="12.75" customHeight="1">
      <c r="C19" s="218"/>
      <c r="D19" s="340" t="s">
        <v>23</v>
      </c>
      <c r="E19" s="337"/>
      <c r="F19" s="69"/>
      <c r="G19" s="65"/>
      <c r="H19" s="347">
        <f t="shared" si="0"/>
        <v>0</v>
      </c>
      <c r="I19" s="352"/>
      <c r="J19" s="53"/>
      <c r="K19" s="51"/>
      <c r="L19" s="57">
        <f t="shared" si="1"/>
        <v>0</v>
      </c>
      <c r="M19" s="112"/>
    </row>
    <row r="20" spans="3:13" ht="12.75">
      <c r="C20" s="218"/>
      <c r="D20" s="340" t="s">
        <v>193</v>
      </c>
      <c r="E20" s="337"/>
      <c r="F20" s="64">
        <f>E20</f>
        <v>0</v>
      </c>
      <c r="G20" s="67"/>
      <c r="H20" s="345"/>
      <c r="I20" s="352"/>
      <c r="J20" s="50">
        <f>I20</f>
        <v>0</v>
      </c>
      <c r="K20" s="53"/>
      <c r="L20" s="52"/>
      <c r="M20" s="112"/>
    </row>
    <row r="21" spans="3:13" ht="12.75" customHeight="1">
      <c r="C21" s="218"/>
      <c r="D21" s="340" t="s">
        <v>194</v>
      </c>
      <c r="E21" s="337"/>
      <c r="F21" s="70"/>
      <c r="G21" s="68">
        <f>E21</f>
        <v>0</v>
      </c>
      <c r="H21" s="345"/>
      <c r="I21" s="352"/>
      <c r="J21" s="56"/>
      <c r="K21" s="54">
        <f>I21</f>
        <v>0</v>
      </c>
      <c r="L21" s="52"/>
      <c r="M21" s="112"/>
    </row>
    <row r="22" spans="3:13" ht="12.75" customHeight="1" thickBot="1">
      <c r="C22" s="218"/>
      <c r="D22" s="341" t="s">
        <v>195</v>
      </c>
      <c r="E22" s="338"/>
      <c r="F22" s="72"/>
      <c r="G22" s="73"/>
      <c r="H22" s="349">
        <f t="shared" si="0"/>
        <v>0</v>
      </c>
      <c r="I22" s="353"/>
      <c r="J22" s="59"/>
      <c r="K22" s="60"/>
      <c r="L22" s="61">
        <f t="shared" si="1"/>
        <v>0</v>
      </c>
      <c r="M22" s="112"/>
    </row>
    <row r="23" spans="3:13" ht="13.5" thickBot="1">
      <c r="C23" s="218"/>
      <c r="D23" s="343" t="s">
        <v>97</v>
      </c>
      <c r="E23" s="342">
        <f>SUM(E9:E22)</f>
        <v>0</v>
      </c>
      <c r="F23" s="62">
        <f aca="true" t="shared" si="2" ref="F23:L23">SUM(F9:F22)</f>
        <v>0</v>
      </c>
      <c r="G23" s="62">
        <f t="shared" si="2"/>
        <v>0</v>
      </c>
      <c r="H23" s="350">
        <f t="shared" si="2"/>
        <v>0</v>
      </c>
      <c r="I23" s="354">
        <f t="shared" si="2"/>
        <v>0</v>
      </c>
      <c r="J23" s="62">
        <f t="shared" si="2"/>
        <v>0</v>
      </c>
      <c r="K23" s="62">
        <f t="shared" si="2"/>
        <v>0</v>
      </c>
      <c r="L23" s="355">
        <f t="shared" si="2"/>
        <v>0</v>
      </c>
      <c r="M23" s="112"/>
    </row>
    <row r="24" spans="3:13" s="111" customFormat="1" ht="12.75" customHeight="1" thickBot="1">
      <c r="C24" s="229"/>
      <c r="D24" s="238"/>
      <c r="E24" s="239"/>
      <c r="F24" s="239"/>
      <c r="G24" s="240"/>
      <c r="H24" s="241"/>
      <c r="I24" s="241"/>
      <c r="J24" s="241"/>
      <c r="K24" s="241"/>
      <c r="L24" s="241"/>
      <c r="M24" s="134"/>
    </row>
    <row r="25" spans="4:7" s="111" customFormat="1" ht="12.75" customHeight="1" thickTop="1">
      <c r="D25" s="242"/>
      <c r="E25" s="243"/>
      <c r="F25" s="243"/>
      <c r="G25" s="244"/>
    </row>
    <row r="26" spans="4:7" s="111" customFormat="1" ht="12.75">
      <c r="D26" s="245"/>
      <c r="E26" s="246"/>
      <c r="F26" s="247"/>
      <c r="G26" s="244"/>
    </row>
    <row r="27" spans="4:7" s="111" customFormat="1" ht="12.75" customHeight="1">
      <c r="D27" s="242"/>
      <c r="E27" s="243"/>
      <c r="F27" s="243"/>
      <c r="G27" s="243"/>
    </row>
    <row r="28" s="111" customFormat="1" ht="12.75"/>
  </sheetData>
  <sheetProtection sheet="1" objects="1" scenarios="1" selectLockedCells="1"/>
  <mergeCells count="7">
    <mergeCell ref="C2:M2"/>
    <mergeCell ref="E6:H6"/>
    <mergeCell ref="I6:I7"/>
    <mergeCell ref="J6:J7"/>
    <mergeCell ref="K6:K7"/>
    <mergeCell ref="L6:L7"/>
    <mergeCell ref="D6:D7"/>
  </mergeCells>
  <printOptions/>
  <pageMargins left="0.7" right="0.7" top="0.75" bottom="0.75" header="0.3" footer="0.3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pylenen</dc:creator>
  <cp:keywords/>
  <dc:description/>
  <cp:lastModifiedBy>MN1</cp:lastModifiedBy>
  <cp:lastPrinted>2015-04-28T05:07:05Z</cp:lastPrinted>
  <dcterms:created xsi:type="dcterms:W3CDTF">2011-03-10T15:46:08Z</dcterms:created>
  <dcterms:modified xsi:type="dcterms:W3CDTF">2015-06-17T05:57:11Z</dcterms:modified>
  <cp:category/>
  <cp:version/>
  <cp:contentType/>
  <cp:contentStatus/>
</cp:coreProperties>
</file>