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8" firstSheet="1" activeTab="2"/>
  </bookViews>
  <sheets>
    <sheet name="Conversions" sheetId="1" state="hidden" r:id="rId1"/>
    <sheet name="LISEZ-MOI" sheetId="2" r:id="rId2"/>
    <sheet name="Contrôle_DirIPS" sheetId="3" r:id="rId3"/>
    <sheet name="Page de garde" sheetId="4" r:id="rId4"/>
    <sheet name="Contrôle" sheetId="5" state="hidden" r:id="rId5"/>
    <sheet name="Bilan comptable" sheetId="6" state="hidden" r:id="rId6"/>
    <sheet name="Comptes de liaison" sheetId="7" state="hidden" r:id="rId7"/>
  </sheets>
  <definedNames>
    <definedName name="__ERBNIDEN___DATEGENE___ANN0\_________">'Page de garde'!$A$4</definedName>
    <definedName name="CPTE_LIAI_COL_FIN">'Comptes de liaison'!$F:$F</definedName>
    <definedName name="CPTE_LIAI_COL_MODEL">'Comptes de liaison'!$E:$E</definedName>
    <definedName name="CRERBNCPTE___ACTAD1__RRDANN0\FINESS_ET">'Bilan comptable'!$G$12</definedName>
    <definedName name="CRERBNCPTE___ACTAD10_RRDANN0\FINESS_ET">'Bilan comptable'!$G$23</definedName>
    <definedName name="CRERBNCPTE___ACTAD11_RRDANN0\FINESS_ET">'Bilan comptable'!$G$24</definedName>
    <definedName name="CRERBNCPTE___ACTAD12_RRDANN0\FINESS_ET">'Bilan comptable'!$G$25</definedName>
    <definedName name="CRERBNCPTE___ACTAD13_RRDANN0\FINESS_ET">'Bilan comptable'!$G$39</definedName>
    <definedName name="CRERBNCPTE___ACTAD14_RRDANN0\FINESS_ET">'Bilan comptable'!$G$43</definedName>
    <definedName name="CRERBNCPTE___ACTAD15_RRDANN0\FINESS_ET">'Bilan comptable'!$G$44</definedName>
    <definedName name="CRERBNCPTE___ACTAD16_RRDANN0\FINESS_ET">'Bilan comptable'!$G$45</definedName>
    <definedName name="CRERBNCPTE___ACTAD17_RRDANN0\FINESS_ET">'Bilan comptable'!$G$46</definedName>
    <definedName name="CRERBNCPTE___ACTAD18_RRDANN0\FINESS_ET">'Bilan comptable'!$G$47</definedName>
    <definedName name="CRERBNCPTE___ACTAD19_RRDANN0\FINESS_ET">'Bilan comptable'!$G$48</definedName>
    <definedName name="CRERBNCPTE___ACTAD2__RRDANN0\FINESS_ET">'Bilan comptable'!$G$13</definedName>
    <definedName name="CRERBNCPTE___ACTAD20_RRDANN0\FINESS_ET">'Bilan comptable'!$G$49</definedName>
    <definedName name="CRERBNCPTE___ACTAD21_RRDANN0\FINESS_ET">'Bilan comptable'!$G$51</definedName>
    <definedName name="CRERBNCPTE___ACTAD22_RRDANN0\FINESS_ET">'Bilan comptable'!$G$52</definedName>
    <definedName name="CRERBNCPTE___ACTAD23_RRDANN0\FINESS_ET">'Bilan comptable'!$G$53</definedName>
    <definedName name="CRERBNCPTE___ACTAD24_RRDANN0\FINESS_ET">'Bilan comptable'!$G$54</definedName>
    <definedName name="CRERBNCPTE___ACTAD25_RRDANN0\FINESS_ET">'Bilan comptable'!$G$55</definedName>
    <definedName name="CRERBNCPTE___ACTAD26_RRDANN0\FINESS_ET">'Bilan comptable'!$G$57</definedName>
    <definedName name="CRERBNCPTE___ACTAD27_RRDANN0\FINESS_ET">'Bilan comptable'!$G$58</definedName>
    <definedName name="CRERBNCPTE___ACTAD28_RRDANN0\FINESS_ET">'Bilan comptable'!$G$59</definedName>
    <definedName name="CRERBNCPTE___ACTAD3__RRDANN0\FINESS_ET">'Bilan comptable'!$G$14</definedName>
    <definedName name="CRERBNCPTE___ACTAD4__RRDANN0\FINESS_ET">'Bilan comptable'!$G$16</definedName>
    <definedName name="CRERBNCPTE___ACTAD5__RRDANN0\FINESS_ET">'Bilan comptable'!$G$17</definedName>
    <definedName name="CRERBNCPTE___ACTAD6__RRDANN0\FINESS_ET">'Bilan comptable'!$G$18</definedName>
    <definedName name="CRERBNCPTE___ACTAD7__RRDANN0\FINESS_ET">'Bilan comptable'!$G$19</definedName>
    <definedName name="CRERBNCPTE___ACTAD8__RRDANN0\FINESS_ET">'Bilan comptable'!$G$20</definedName>
    <definedName name="CRERBNCPTE___ACTAD9__RRDANN0\FINESS_ET">'Bilan comptable'!$G$22</definedName>
    <definedName name="CRERBNCPTE___ACTADT1_RRDANN0\FINESS_ET">'Bilan comptable'!$G$38</definedName>
    <definedName name="CRERBNCPTE___ACTADT3_RRDANN0\FINESS_ET">'Bilan comptable'!$G$56</definedName>
    <definedName name="CRERBNCPTE___ACTB_1__RRDANN0\FINESS_ET">'Bilan comptable'!$F$12</definedName>
    <definedName name="CRERBNCPTE___ACTB_10_RRDANN0\FINESS_ET">'Bilan comptable'!$F$23</definedName>
    <definedName name="CRERBNCPTE___ACTB_11_RRDANN0\FINESS_ET">'Bilan comptable'!$F$24</definedName>
    <definedName name="CRERBNCPTE___ACTB_12_RRDANN0\FINESS_ET">'Bilan comptable'!$F$25</definedName>
    <definedName name="CRERBNCPTE___ACTB_13_RRDANN0\FINESS_ET">'Bilan comptable'!$F$39</definedName>
    <definedName name="CRERBNCPTE___ACTB_14_RRDANN0\FINESS_ET">'Bilan comptable'!$F$43</definedName>
    <definedName name="CRERBNCPTE___ACTB_15_RRDANN0\FINESS_ET">'Bilan comptable'!$F$44</definedName>
    <definedName name="CRERBNCPTE___ACTB_16_RRDANN0\FINESS_ET">'Bilan comptable'!$F$45</definedName>
    <definedName name="CRERBNCPTE___ACTB_17_RRDANN0\FINESS_ET">'Bilan comptable'!$F$46</definedName>
    <definedName name="CRERBNCPTE___ACTB_18_RRDANN0\FINESS_ET">'Bilan comptable'!$F$47</definedName>
    <definedName name="CRERBNCPTE___ACTB_19_RRDANN0\FINESS_ET">'Bilan comptable'!$F$48</definedName>
    <definedName name="CRERBNCPTE___ACTB_2__RRDANN0\FINESS_ET">'Bilan comptable'!$F$13</definedName>
    <definedName name="CRERBNCPTE___ACTB_20_RRDANN0\FINESS_ET">'Bilan comptable'!$F$49</definedName>
    <definedName name="CRERBNCPTE___ACTB_21_RRDANN0\FINESS_ET">'Bilan comptable'!$F$51</definedName>
    <definedName name="CRERBNCPTE___ACTB_22_RRDANN0\FINESS_ET">'Bilan comptable'!$F$52</definedName>
    <definedName name="CRERBNCPTE___ACTB_23_RRDANN0\FINESS_ET">'Bilan comptable'!$F$53</definedName>
    <definedName name="CRERBNCPTE___ACTB_24_RRDANN0\FINESS_ET">'Bilan comptable'!$F$54</definedName>
    <definedName name="CRERBNCPTE___ACTB_25_RRDANN0\FINESS_ET">'Bilan comptable'!$F$55</definedName>
    <definedName name="CRERBNCPTE___ACTB_26_RRDANN0\FINESS_ET">'Bilan comptable'!$F$57</definedName>
    <definedName name="CRERBNCPTE___ACTB_27_RRDANN0\FINESS_ET">'Bilan comptable'!$F$58</definedName>
    <definedName name="CRERBNCPTE___ACTB_28_RRDANN0\FINESS_ET">'Bilan comptable'!$F$59</definedName>
    <definedName name="CRERBNCPTE___ACTB_3__RRDANN0\FINESS_ET">'Bilan comptable'!$F$14</definedName>
    <definedName name="CRERBNCPTE___ACTB_4__RRDANN0\FINESS_ET">'Bilan comptable'!$F$16</definedName>
    <definedName name="CRERBNCPTE___ACTB_5__RRDANN0\FINESS_ET">'Bilan comptable'!$F$17</definedName>
    <definedName name="CRERBNCPTE___ACTB_6__RRDANN0\FINESS_ET">'Bilan comptable'!$F$18</definedName>
    <definedName name="CRERBNCPTE___ACTB_7__RRDANN0\FINESS_ET">'Bilan comptable'!$F$19</definedName>
    <definedName name="CRERBNCPTE___ACTB_8__RRDANN0\FINESS_ET">'Bilan comptable'!$F$20</definedName>
    <definedName name="CRERBNCPTE___ACTB_9__RRDANN0\FINESS_ET">'Bilan comptable'!$F$22</definedName>
    <definedName name="CRERBNCPTE___ACTB_T1_RRDANN0\FINESS_ET">'Bilan comptable'!$F$38</definedName>
    <definedName name="CRERBNCPTE___ACTB_T3_RRDANN0\FINESS_ET">'Bilan comptable'!$F$56</definedName>
    <definedName name="CRERBNCPTE___ACTEXPS_RRDANN0\FINESS_ET">'Comptes de liaison'!$D$11</definedName>
    <definedName name="CRERBNCPTE___ACTEXPT_RRDANN0\FINESS_ET">'Comptes de liaison'!$C$11</definedName>
    <definedName name="CRERBNCPTE___ACTINVS_RRDANN0\FINESS_ET">'Comptes de liaison'!$D$10</definedName>
    <definedName name="CRERBNCPTE___ACTINVT_RRDANN0\FINESS_ET">'Comptes de liaison'!$C$10</definedName>
    <definedName name="CRERBNCPTE___ACTN_1__RRDANM1\FINESS_ET">'Bilan comptable'!$I$12</definedName>
    <definedName name="CRERBNCPTE___ACTN_10_RRDANM1\FINESS_ET">'Bilan comptable'!$I$23</definedName>
    <definedName name="CRERBNCPTE___ACTN_11_RRDANM1\FINESS_ET">'Bilan comptable'!$I$24</definedName>
    <definedName name="CRERBNCPTE___ACTN_12_RRDANM1\FINESS_ET">'Bilan comptable'!$I$25</definedName>
    <definedName name="CRERBNCPTE___ACTN_13_RRDANM1\FINESS_ET">'Bilan comptable'!$I$39</definedName>
    <definedName name="CRERBNCPTE___ACTN_14_RRDANM1\FINESS_ET">'Bilan comptable'!$I$43</definedName>
    <definedName name="CRERBNCPTE___ACTN_15_RRDANM1\FINESS_ET">'Bilan comptable'!$I$44</definedName>
    <definedName name="CRERBNCPTE___ACTN_16_RRDANM1\FINESS_ET">'Bilan comptable'!$I$45</definedName>
    <definedName name="CRERBNCPTE___ACTN_17_RRDANM1\FINESS_ET">'Bilan comptable'!$I$46</definedName>
    <definedName name="CRERBNCPTE___ACTN_18_RRDANM1\FINESS_ET">'Bilan comptable'!$I$47</definedName>
    <definedName name="CRERBNCPTE___ACTN_19_RRDANM1\FINESS_ET">'Bilan comptable'!$I$48</definedName>
    <definedName name="CRERBNCPTE___ACTN_2__RRDANM1\FINESS_ET">'Bilan comptable'!$I$13</definedName>
    <definedName name="CRERBNCPTE___ACTN_20_RRDANM1\FINESS_ET">'Bilan comptable'!$I$49</definedName>
    <definedName name="CRERBNCPTE___ACTN_21_RRDANM1\FINESS_ET">'Bilan comptable'!$I$51</definedName>
    <definedName name="CRERBNCPTE___ACTN_22_RRDANM1\FINESS_ET">'Bilan comptable'!$I$52</definedName>
    <definedName name="CRERBNCPTE___ACTN_23_RRDANM1\FINESS_ET">'Bilan comptable'!$I$53</definedName>
    <definedName name="CRERBNCPTE___ACTN_24_RRDANM1\FINESS_ET">'Bilan comptable'!$I$54</definedName>
    <definedName name="CRERBNCPTE___ACTN_25_RRDANM1\FINESS_ET">'Bilan comptable'!$I$55</definedName>
    <definedName name="CRERBNCPTE___ACTN_26_RRDANM1\FINESS_ET">'Bilan comptable'!$I$57</definedName>
    <definedName name="CRERBNCPTE___ACTN_27_RRDANM1\FINESS_ET">'Bilan comptable'!$I$58</definedName>
    <definedName name="CRERBNCPTE___ACTN_28_RRDANM1\FINESS_ET">'Bilan comptable'!$I$59</definedName>
    <definedName name="CRERBNCPTE___ACTN_3__RRDANM1\FINESS_ET">'Bilan comptable'!$I$14</definedName>
    <definedName name="CRERBNCPTE___ACTN_4__RRDANM1\FINESS_ET">'Bilan comptable'!$I$16</definedName>
    <definedName name="CRERBNCPTE___ACTN_5__RRDANM1\FINESS_ET">'Bilan comptable'!$I$17</definedName>
    <definedName name="CRERBNCPTE___ACTN_6__RRDANM1\FINESS_ET">'Bilan comptable'!$I$18</definedName>
    <definedName name="CRERBNCPTE___ACTN_7__RRDANM1\FINESS_ET">'Bilan comptable'!$I$19</definedName>
    <definedName name="CRERBNCPTE___ACTN_8__RRDANM1\FINESS_ET">'Bilan comptable'!$I$20</definedName>
    <definedName name="CRERBNCPTE___ACTN_9__RRDANM1\FINESS_ET">'Bilan comptable'!$I$22</definedName>
    <definedName name="CRERBNCPTE___ACTN_T1_RRDANM1\FINESS_ET">'Bilan comptable'!$I$38</definedName>
    <definedName name="CRERBNCPTE___ACTN_T3_RRDANM1\FINESS_ET">'Bilan comptable'!$I$56</definedName>
    <definedName name="CRERBNCPTE___ACTTRES_RRDANN0\FINESS_ET">'Comptes de liaison'!$D$12</definedName>
    <definedName name="CRERBNCPTE___ACTTRET_RRDANN0\FINESS_ET">'Comptes de liaison'!$C$12</definedName>
    <definedName name="CRERBNCPTE___CREABM1_RRDANN0\FINESS_ET">'Bilan comptable'!$F$65</definedName>
    <definedName name="CRERBNCPTE___CREABP1_RRDANN0\FINESS_ET">'Bilan comptable'!$F$66</definedName>
    <definedName name="CRERBNCPTE___FOURNM1_RRDANN0\FINESS_ET">'Bilan comptable'!$N$67</definedName>
    <definedName name="CRERBNCPTE___FOURNP1_RRDANN0\FINESS_ET">'Bilan comptable'!$N$68</definedName>
    <definedName name="CRERBNCPTE___PASEXPS_RRDANN0\FINESS_ET">'Comptes de liaison'!$D$14</definedName>
    <definedName name="CRERBNCPTE___PASEXPT_RRDANN0\FINESS_ET">'Comptes de liaison'!$C$14</definedName>
    <definedName name="CRERBNCPTE___PASINVS_RRDANN0\FINESS_ET">'Comptes de liaison'!$D$13</definedName>
    <definedName name="CRERBNCPTE___PASINVT_RRDANN0\FINESS_ET">'Comptes de liaison'!$C$13</definedName>
    <definedName name="CRERBNCPTE___PASS_1__RRDANM1\FINESS_ET">'Bilan comptable'!$O$11</definedName>
    <definedName name="CRERBNCPTE___PASS_1__RRDANN0\FINESS_ET">'Bilan comptable'!$N$11</definedName>
    <definedName name="CRERBNCPTE___PASS_10_RRDANM1\FINESS_ET">'Bilan comptable'!$O$21</definedName>
    <definedName name="CRERBNCPTE___PASS_10_RRDANN0\FINESS_ET">'Bilan comptable'!$N$21</definedName>
    <definedName name="CRERBNCPTE___PASS_11_RRDANM1\FINESS_ET">'Bilan comptable'!$O$23</definedName>
    <definedName name="CRERBNCPTE___PASS_11_RRDANN0\FINESS_ET">'Bilan comptable'!$N$23</definedName>
    <definedName name="CRERBNCPTE___PASS_12_RRDANM1\FINESS_ET">'Bilan comptable'!$O$24</definedName>
    <definedName name="CRERBNCPTE___PASS_12_RRDANN0\FINESS_ET">'Bilan comptable'!$N$24</definedName>
    <definedName name="CRERBNCPTE___PASS_13_RRDANM1\FINESS_ET">'Bilan comptable'!$O$25</definedName>
    <definedName name="CRERBNCPTE___PASS_13_RRDANN0\FINESS_ET">'Bilan comptable'!$N$25</definedName>
    <definedName name="CRERBNCPTE___PASS_14_RRDANM1\FINESS_ET">'Bilan comptable'!$O$27</definedName>
    <definedName name="CRERBNCPTE___PASS_14_RRDANN0\FINESS_ET">'Bilan comptable'!$N$27</definedName>
    <definedName name="CRERBNCPTE___PASS_15_RRDANM1\FINESS_ET">'Bilan comptable'!$O$28</definedName>
    <definedName name="CRERBNCPTE___PASS_15_RRDANN0\FINESS_ET">'Bilan comptable'!$N$28</definedName>
    <definedName name="CRERBNCPTE___PASS_16_RRDANM1\FINESS_ET">'Bilan comptable'!$O$29</definedName>
    <definedName name="CRERBNCPTE___PASS_16_RRDANN0\FINESS_ET">'Bilan comptable'!$N$29</definedName>
    <definedName name="CRERBNCPTE___PASS_17_RRDANM1\FINESS_ET">'Bilan comptable'!$O$30</definedName>
    <definedName name="CRERBNCPTE___PASS_17_RRDANN0\FINESS_ET">'Bilan comptable'!$N$30</definedName>
    <definedName name="CRERBNCPTE___PASS_18_RRDANM1\FINESS_ET">'Bilan comptable'!$O$31</definedName>
    <definedName name="CRERBNCPTE___PASS_18_RRDANN0\FINESS_ET">'Bilan comptable'!$N$31</definedName>
    <definedName name="CRERBNCPTE___PASS_19_RRDANM1\FINESS_ET">'Bilan comptable'!$O$32</definedName>
    <definedName name="CRERBNCPTE___PASS_19_RRDANN0\FINESS_ET">'Bilan comptable'!$N$32</definedName>
    <definedName name="CRERBNCPTE___PASS_2__RRDANM1\FINESS_ET">'Bilan comptable'!$O$12</definedName>
    <definedName name="CRERBNCPTE___PASS_2__RRDANN0\FINESS_ET">'Bilan comptable'!$N$12</definedName>
    <definedName name="CRERBNCPTE___PASS_20_RRDANM1\FINESS_ET">'Bilan comptable'!$O$34</definedName>
    <definedName name="CRERBNCPTE___PASS_20_RRDANN0\FINESS_ET">'Bilan comptable'!$N$34</definedName>
    <definedName name="CRERBNCPTE___PASS_21_RRDANM1\FINESS_ET">'Bilan comptable'!$O$35</definedName>
    <definedName name="CRERBNCPTE___PASS_21_RRDANN0\FINESS_ET">'Bilan comptable'!$N$35</definedName>
    <definedName name="CRERBNCPTE___PASS_22_RRDANM1\FINESS_ET">'Bilan comptable'!$O$36</definedName>
    <definedName name="CRERBNCPTE___PASS_22_RRDANN0\FINESS_ET">'Bilan comptable'!$N$36</definedName>
    <definedName name="CRERBNCPTE___PASS_23_RRDANM1\FINESS_ET">'Bilan comptable'!$O$37</definedName>
    <definedName name="CRERBNCPTE___PASS_23_RRDANN0\FINESS_ET">'Bilan comptable'!$N$37</definedName>
    <definedName name="CRERBNCPTE___PASS_24_RRDANM1\FINESS_ET">'Bilan comptable'!$O$38</definedName>
    <definedName name="CRERBNCPTE___PASS_24_RRDANN0\FINESS_ET">'Bilan comptable'!$N$38</definedName>
    <definedName name="CRERBNCPTE___PASS_25_RRDANM1\FINESS_ET">'Bilan comptable'!$O$39</definedName>
    <definedName name="CRERBNCPTE___PASS_25_RRDANN0\FINESS_ET">'Bilan comptable'!$N$39</definedName>
    <definedName name="CRERBNCPTE___PASS_26_RRDANM1\FINESS_ET">'Bilan comptable'!$O$41</definedName>
    <definedName name="CRERBNCPTE___PASS_26_RRDANN0\FINESS_ET">'Bilan comptable'!$N$41</definedName>
    <definedName name="CRERBNCPTE___PASS_27_RRDANM1\FINESS_ET">'Bilan comptable'!$O$43</definedName>
    <definedName name="CRERBNCPTE___PASS_27_RRDANN0\FINESS_ET">'Bilan comptable'!$N$43</definedName>
    <definedName name="CRERBNCPTE___PASS_28_RRDANM1\FINESS_ET">'Bilan comptable'!$O$44</definedName>
    <definedName name="CRERBNCPTE___PASS_28_RRDANN0\FINESS_ET">'Bilan comptable'!$N$44</definedName>
    <definedName name="CRERBNCPTE___PASS_29_RRDANM1\FINESS_ET">'Bilan comptable'!$O$45</definedName>
    <definedName name="CRERBNCPTE___PASS_29_RRDANN0\FINESS_ET">'Bilan comptable'!$N$45</definedName>
    <definedName name="CRERBNCPTE___PASS_3__RRDANM1\FINESS_ET">'Bilan comptable'!$O$13</definedName>
    <definedName name="CRERBNCPTE___PASS_3__RRDANN0\FINESS_ET">'Bilan comptable'!$N$13</definedName>
    <definedName name="CRERBNCPTE___PASS_30_RRDANM1\FINESS_ET">'Bilan comptable'!$O$48</definedName>
    <definedName name="CRERBNCPTE___PASS_30_RRDANN0\FINESS_ET">'Bilan comptable'!$N$48</definedName>
    <definedName name="CRERBNCPTE___PASS_31_RRDANM1\FINESS_ET">'Bilan comptable'!$O$49</definedName>
    <definedName name="CRERBNCPTE___PASS_31_RRDANN0\FINESS_ET">'Bilan comptable'!$N$49</definedName>
    <definedName name="CRERBNCPTE___PASS_32_RRDANM1\FINESS_ET">'Bilan comptable'!$O$50</definedName>
    <definedName name="CRERBNCPTE___PASS_32_RRDANN0\FINESS_ET">'Bilan comptable'!$N$50</definedName>
    <definedName name="CRERBNCPTE___PASS_33_RRDANM1\FINESS_ET">'Bilan comptable'!$O$51</definedName>
    <definedName name="CRERBNCPTE___PASS_33_RRDANN0\FINESS_ET">'Bilan comptable'!$N$51</definedName>
    <definedName name="CRERBNCPTE___PASS_34_RRDANM1\FINESS_ET">'Bilan comptable'!$O$52</definedName>
    <definedName name="CRERBNCPTE___PASS_34_RRDANN0\FINESS_ET">'Bilan comptable'!$N$52</definedName>
    <definedName name="CRERBNCPTE___PASS_35_RRDANM1\FINESS_ET">'Bilan comptable'!$O$53</definedName>
    <definedName name="CRERBNCPTE___PASS_35_RRDANN0\FINESS_ET">'Bilan comptable'!$N$53</definedName>
    <definedName name="CRERBNCPTE___PASS_36_RRDANM1\FINESS_ET">'Bilan comptable'!$O$54</definedName>
    <definedName name="CRERBNCPTE___PASS_36_RRDANN0\FINESS_ET">'Bilan comptable'!$N$54</definedName>
    <definedName name="CRERBNCPTE___PASS_37_RRDANM1\FINESS_ET">'Bilan comptable'!$O$55</definedName>
    <definedName name="CRERBNCPTE___PASS_37_RRDANN0\FINESS_ET">'Bilan comptable'!$N$55</definedName>
    <definedName name="CRERBNCPTE___PASS_38_RRDANM1\FINESS_ET">'Bilan comptable'!$O$56</definedName>
    <definedName name="CRERBNCPTE___PASS_38_RRDANN0\FINESS_ET">'Bilan comptable'!$N$56</definedName>
    <definedName name="CRERBNCPTE___PASS_39_RRDANM1\FINESS_ET">'Bilan comptable'!$O$58</definedName>
    <definedName name="CRERBNCPTE___PASS_39_RRDANN0\FINESS_ET">'Bilan comptable'!$N$58</definedName>
    <definedName name="CRERBNCPTE___PASS_4__RRDANM1\FINESS_ET">'Bilan comptable'!$O$14</definedName>
    <definedName name="CRERBNCPTE___PASS_4__RRDANN0\FINESS_ET">'Bilan comptable'!$N$14</definedName>
    <definedName name="CRERBNCPTE___PASS_5__RRDANM1\FINESS_ET">'Bilan comptable'!$O$16</definedName>
    <definedName name="CRERBNCPTE___PASS_5__RRDANN0\FINESS_ET">'Bilan comptable'!$N$16</definedName>
    <definedName name="CRERBNCPTE___PASS_6__RRDANM1\FINESS_ET">'Bilan comptable'!$O$17</definedName>
    <definedName name="CRERBNCPTE___PASS_6__RRDANN0\FINESS_ET">'Bilan comptable'!$N$17</definedName>
    <definedName name="CRERBNCPTE___PASS_7__RRDANM1\FINESS_ET">'Bilan comptable'!$O$18</definedName>
    <definedName name="CRERBNCPTE___PASS_7__RRDANN0\FINESS_ET">'Bilan comptable'!$N$18</definedName>
    <definedName name="CRERBNCPTE___PASS_8__RRDANM1\FINESS_ET">'Bilan comptable'!$O$19</definedName>
    <definedName name="CRERBNCPTE___PASS_8__RRDANN0\FINESS_ET">'Bilan comptable'!$N$19</definedName>
    <definedName name="CRERBNCPTE___PASS_9__RRDANM1\FINESS_ET">'Bilan comptable'!$O$20</definedName>
    <definedName name="CRERBNCPTE___PASS_9__RRDANN0\FINESS_ET">'Bilan comptable'!$N$20</definedName>
    <definedName name="CRERBNCPTE___PASS_T1_RRDANM1\FINESS_ET">'Bilan comptable'!$O$40</definedName>
    <definedName name="CRERBNCPTE___PASS_T1_RRDANN0\FINESS_ET">'Bilan comptable'!$N$40</definedName>
    <definedName name="CRERBNCPTE___PASS_T3_RRDANM1\FINESS_ET">'Bilan comptable'!$O$46</definedName>
    <definedName name="CRERBNCPTE___PASS_T3_RRDANN0\FINESS_ET">'Bilan comptable'!$N$46</definedName>
    <definedName name="CRERBNCPTE___PASS_T4_RRDANM1\FINESS_ET">'Bilan comptable'!$O$57</definedName>
    <definedName name="CRERBNCPTE___PASS_T4_RRDANN0\FINESS_ET">'Bilan comptable'!$N$57</definedName>
    <definedName name="CRERBNCPTE___PASS1205RRDANN0\FINESS_ET">'Bilan comptable'!$N$62</definedName>
    <definedName name="CRERBNCPTE___PASS1295RRDANN0\FINESS_ET">'Bilan comptable'!$N$63</definedName>
    <definedName name="CRERBNCPTE___PASTRES_RRDANN0\FINESS_ET">'Comptes de liaison'!$D$15</definedName>
    <definedName name="CRERBNCPTE___PASTRET_RRDANN0\FINESS_ET">'Comptes de liaison'!$C$15</definedName>
    <definedName name="CRERBNIDEN___ADRESSE____ANN0\FINESS_ET">'Page de garde'!$D$14</definedName>
    <definedName name="CRERBNIDEN___ANNEEREF___ANN0\_________">'Page de garde'!$D$4</definedName>
    <definedName name="CRERBNIDEN___DATEGENE___ANN0\_________">'Conversions'!$B$1</definedName>
    <definedName name="CRERBNIDEN___EDITEURL___ANN0\_________">'Page de garde'!$A$3</definedName>
    <definedName name="CRERBNIDEN___FINESSET___ANN0\FINESS_ET">'Page de garde'!$E$14</definedName>
    <definedName name="CRERBNIDEN___FINESSPR___ANN0\_________">'Page de garde'!$E$14</definedName>
    <definedName name="CRERBNIDEN___NFINESS____ANN0\_________">'Page de garde'!$D$6</definedName>
    <definedName name="CRERBNIDEN___NOMETAB____ANN0\FINESS_ET">'Page de garde'!$C$14</definedName>
    <definedName name="CRERBNIDEN___ORGAGEST___ANN0\_________">'Page de garde'!$D$8</definedName>
    <definedName name="CRERBNIDEN___VERSION____ANN0\_________">'Page de garde'!$A$1</definedName>
    <definedName name="CRERBNIDEN___VERSIONL___ANN0\_________">'Page de garde'!$A$2</definedName>
    <definedName name="CTL" hidden="1">"CNSA##2019"</definedName>
    <definedName name="_xlnm.Print_Area" localSheetId="5">'Bilan comptable'!$B$8:$O$70</definedName>
  </definedNames>
  <calcPr fullCalcOnLoad="1"/>
</workbook>
</file>

<file path=xl/sharedStrings.xml><?xml version="1.0" encoding="utf-8"?>
<sst xmlns="http://schemas.openxmlformats.org/spreadsheetml/2006/main" count="240" uniqueCount="218">
  <si>
    <t>Exercice :</t>
  </si>
  <si>
    <t>N° FINESS (entité juridique) :</t>
  </si>
  <si>
    <t/>
  </si>
  <si>
    <t>Organisme gestionnaire :</t>
  </si>
  <si>
    <t>Etablissements et services relevant du périmètre de l'ERRD :</t>
  </si>
  <si>
    <t>Etablissements et services</t>
  </si>
  <si>
    <t>Adresses</t>
  </si>
  <si>
    <t>N° FINESS Etablissement</t>
  </si>
  <si>
    <t>Biens</t>
  </si>
  <si>
    <t>- Terrains</t>
  </si>
  <si>
    <t>- Constructions</t>
  </si>
  <si>
    <t>- Installations techniques, matériel et outillage</t>
  </si>
  <si>
    <t>- Autres immobilisations corporelles</t>
  </si>
  <si>
    <t>Immobilisations financières</t>
  </si>
  <si>
    <t>Stocks et en-cours</t>
  </si>
  <si>
    <t>Disponibilités</t>
  </si>
  <si>
    <t>N-1</t>
  </si>
  <si>
    <t>N</t>
  </si>
  <si>
    <t>ACTIF</t>
  </si>
  <si>
    <t>Montant brut</t>
  </si>
  <si>
    <t>Amortissement 
Dépréciation</t>
  </si>
  <si>
    <t>Montant net</t>
  </si>
  <si>
    <t>PASSIF</t>
  </si>
  <si>
    <t>Actif immobilisé</t>
  </si>
  <si>
    <t>Immobilisations incorporelles</t>
  </si>
  <si>
    <t>- Frais d'établissement</t>
  </si>
  <si>
    <t>- Autres immobilisations incorporelles</t>
  </si>
  <si>
    <t>- Immobilisations incorporelles en cours</t>
  </si>
  <si>
    <t>Immobilisations corporelles</t>
  </si>
  <si>
    <t>- Autres titres immobilisés</t>
  </si>
  <si>
    <t>- Prêts</t>
  </si>
  <si>
    <t>- Autres immobilisations financières</t>
  </si>
  <si>
    <t>TOTAL II</t>
  </si>
  <si>
    <t>TOTAL I</t>
  </si>
  <si>
    <t>Comptes de liaison (1)</t>
  </si>
  <si>
    <t>Fonds propres</t>
  </si>
  <si>
    <t>Fonds propres avec droit de reprise</t>
  </si>
  <si>
    <t>Ecarts de réévaluation</t>
  </si>
  <si>
    <t>Dont écarts de réévaluation sur biens avec droit de reprise</t>
  </si>
  <si>
    <t>Réserves</t>
  </si>
  <si>
    <t>Report à nouveau</t>
  </si>
  <si>
    <t>Résultat hors activités sociales ou médico-sociales</t>
  </si>
  <si>
    <t>Résultat des activités sociales ou médico-sociales non contrôlées</t>
  </si>
  <si>
    <t>Provisions réglementées</t>
  </si>
  <si>
    <t>- Réserves (hors réserves des ESSMS sous gestion contrôlée)</t>
  </si>
  <si>
    <t>- Réserves de compensation des déficits</t>
  </si>
  <si>
    <t>- Réserves de compensation des charges d'amortissement</t>
  </si>
  <si>
    <t>- Autres réserves</t>
  </si>
  <si>
    <t>- Report à nouveau hors activités sociales ou médico-sociales</t>
  </si>
  <si>
    <t>- Report à nouveau des activités sociales ou médico-sociales non contrôlées</t>
  </si>
  <si>
    <t>- Report à nouveau des activités sociales ou médico-sociales sous gestion contrôlée (hors charges rejetées ou neutralisées)</t>
  </si>
  <si>
    <t>- Dépenses refusées par l’autorité de tarification ou inopposables aux financeurs</t>
  </si>
  <si>
    <t>- Charges des activités sociales et médico-sociales dont la prise en compte est différée</t>
  </si>
  <si>
    <t>Droits de l’affectant ou du remettant</t>
  </si>
  <si>
    <t>Comptes de liaison</t>
  </si>
  <si>
    <t>Actif circulant</t>
  </si>
  <si>
    <t>- Provisions réglementées pour couverture du besoin en fonds de roulement</t>
  </si>
  <si>
    <t>- Provisions réglementées relatives aux immobilisations</t>
  </si>
  <si>
    <t>- Provisions réglementées relatives aux autres éléments de l'actif</t>
  </si>
  <si>
    <t>- Amortissements dérogatoires</t>
  </si>
  <si>
    <t>- Autres provisions réglementées</t>
  </si>
  <si>
    <t>- En-cours de production (biens et services)</t>
  </si>
  <si>
    <t>Fournisseurs débiteurs</t>
  </si>
  <si>
    <t>TOTAL III</t>
  </si>
  <si>
    <t>Autres provisions</t>
  </si>
  <si>
    <t>Dettes</t>
  </si>
  <si>
    <t>Dettes sur immobilisations et comptes rattachés</t>
  </si>
  <si>
    <t>TOTAL IV</t>
  </si>
  <si>
    <t>TOTAL GENERAL (I+II+III+IV+V+VI)</t>
  </si>
  <si>
    <t>TOTAL GENERAL (I+II+III+IV+V)</t>
  </si>
  <si>
    <t>Ecart de conversion (passif)</t>
  </si>
  <si>
    <r>
      <t>Primes de remboursement des obligations</t>
    </r>
    <r>
      <rPr>
        <b/>
        <sz val="9"/>
        <rFont val="Arial"/>
        <family val="2"/>
      </rPr>
      <t xml:space="preserve"> (V)</t>
    </r>
  </si>
  <si>
    <r>
      <t xml:space="preserve">Ecart de conversion (actif) </t>
    </r>
    <r>
      <rPr>
        <b/>
        <sz val="9"/>
        <rFont val="Arial"/>
        <family val="2"/>
      </rPr>
      <t>(VI)</t>
    </r>
  </si>
  <si>
    <r>
      <t xml:space="preserve">Charges à répartir sur plusieurs exercices </t>
    </r>
    <r>
      <rPr>
        <b/>
        <sz val="9"/>
        <rFont val="Arial"/>
        <family val="2"/>
      </rPr>
      <t>(IV)</t>
    </r>
  </si>
  <si>
    <t>TOTAL V</t>
  </si>
  <si>
    <t>(3) : Dont créances mentionnées à l’article R. 314-96 du code de l’action sociale et des familles.</t>
  </si>
  <si>
    <t>Créances (2)</t>
  </si>
  <si>
    <t>Résultat des activités sociales ou médico-sociales sous gestion contrôlée (1)</t>
  </si>
  <si>
    <t>(1) : Un tableau annexé à ce bilan doit détailler les différents comptes de liaison relatifs à l’investissement, à l’exploitation et à la trésorerie</t>
  </si>
  <si>
    <t xml:space="preserve"> pour cet établissement ou service entre ce dernier et les autres établissements ou services concernés. </t>
  </si>
  <si>
    <t>Emprunts et dettes auprès des établissements de crédit (2)</t>
  </si>
  <si>
    <t>Emprunts et dettes financières diverses (3)</t>
  </si>
  <si>
    <t>(3) : En particulier : cautions versées par les résidents à leur entrée dans l’établissement.</t>
  </si>
  <si>
    <t>Dettes fournisseurs et comptes rattachés (4)</t>
  </si>
  <si>
    <t>Contrôle entre TOTAL ACTIF et TOTAL PASSIF</t>
  </si>
  <si>
    <t>- Excédents et réserves affectés à l’investissement</t>
  </si>
  <si>
    <t xml:space="preserve">- dans le cas d’un ESAT, il y a un seul bilan comptable qui porte sur les deux budgets (social et commercial). </t>
  </si>
  <si>
    <t>Date de génération du fichier</t>
  </si>
  <si>
    <t>Raison sociale :</t>
  </si>
  <si>
    <t>FINESS ET :</t>
  </si>
  <si>
    <t>Bilan comptable propre à un ESSMS géré par un organisme privé</t>
  </si>
  <si>
    <t>- Créances redevables et comptes rattachés (3)</t>
  </si>
  <si>
    <t>Annexe 3 : Bilan comptable applicable aux établissements et services sociaux et médico-sociaux privés 
(modèle type secteur privé non lucratif)</t>
  </si>
  <si>
    <t>Investissement (inscrit au passif)</t>
  </si>
  <si>
    <t>Exploitation (inscrit au passif)</t>
  </si>
  <si>
    <t>Trésorerie (inscrit au passif)</t>
  </si>
  <si>
    <t>Détail des comptes de liaison de l'ESSMS</t>
  </si>
  <si>
    <t>Total ESSMS
(3)</t>
  </si>
  <si>
    <t>Siège social 
(2)</t>
  </si>
  <si>
    <t>Montant figurant au bilan comptable de l'ESSMS
(1)</t>
  </si>
  <si>
    <t xml:space="preserve">(1) Détailler les bénéficiaires des financements pour les comptes de liaison inscrits à l'actif et l'origine des financements pour les comptes de liaison inscrits au passif. </t>
  </si>
  <si>
    <t>Investissement (montant brut inscrit à l'actif)</t>
  </si>
  <si>
    <t>Exploitation (montant brut inscrit à l'actif)</t>
  </si>
  <si>
    <t>Trésorerie (montant brut inscrit à l'actif)</t>
  </si>
  <si>
    <t>Bénéficiaires ou origine des financements (1)</t>
  </si>
  <si>
    <t>Total actif N &gt; 0</t>
  </si>
  <si>
    <t>Total actif N-1 &gt; 0</t>
  </si>
  <si>
    <t xml:space="preserve">Total passif N &gt; 0 </t>
  </si>
  <si>
    <t xml:space="preserve">Total passif N-1 &gt; 0 </t>
  </si>
  <si>
    <t xml:space="preserve">Total actif N = total passif N </t>
  </si>
  <si>
    <t>Total actif N-1 = total passif N-1</t>
  </si>
  <si>
    <t xml:space="preserve">Immo corp. : total amortissements &gt; 0 </t>
  </si>
  <si>
    <t xml:space="preserve">Constructions : total montant brut &gt; total amort. </t>
  </si>
  <si>
    <t xml:space="preserve">Instal.techniques : total montant brut &gt; total amort. </t>
  </si>
  <si>
    <t xml:space="preserve">Autres immo corp. : total montant brut &gt; total amort. </t>
  </si>
  <si>
    <t xml:space="preserve">Immo corp. en cours : total montant brut &gt; total amort. </t>
  </si>
  <si>
    <t>Résultats sous gestion contrôlée N</t>
  </si>
  <si>
    <t>Résultats sous gestion contrôlée N-1</t>
  </si>
  <si>
    <t xml:space="preserve">Total actif N </t>
  </si>
  <si>
    <t>Total actif N-1</t>
  </si>
  <si>
    <t>Total passif N</t>
  </si>
  <si>
    <t>Total passif N-1</t>
  </si>
  <si>
    <t xml:space="preserve">Valeurs de référence : </t>
  </si>
  <si>
    <t>Ventilation des créances</t>
  </si>
  <si>
    <t>Ventilation des dettes fournisseurs</t>
  </si>
  <si>
    <r>
      <rPr>
        <b/>
        <u val="single"/>
        <sz val="10"/>
        <rFont val="Arial"/>
        <family val="2"/>
      </rPr>
      <t>Autocontrôles</t>
    </r>
    <r>
      <rPr>
        <b/>
        <sz val="10"/>
        <rFont val="Arial"/>
        <family val="2"/>
      </rPr>
      <t xml:space="preserve"> : </t>
    </r>
  </si>
  <si>
    <t xml:space="preserve">Résultats autocontrôles : </t>
  </si>
  <si>
    <t>Comptes de liaison exploitation (actif brut N)</t>
  </si>
  <si>
    <t>Comptes de liaison trésorerie (actif brut N)</t>
  </si>
  <si>
    <t>Comptes de liaison investissement (passif N)</t>
  </si>
  <si>
    <t>Comptes de liaison exploitation (passif N)</t>
  </si>
  <si>
    <t>Comptes de liaison trésorerie (passif N)</t>
  </si>
  <si>
    <t xml:space="preserve">Comptes de liaison - Montant brut Actif N </t>
  </si>
  <si>
    <t xml:space="preserve">Comptes de liaison - Montant passif N </t>
  </si>
  <si>
    <t>Comptes de liaison investissement (actif brut N)</t>
  </si>
  <si>
    <t>Cohérence bilan/tableau comptes de liaison (actif)</t>
  </si>
  <si>
    <t>Cohérence bilan/tableau comptes de liaison (passif)</t>
  </si>
  <si>
    <t xml:space="preserve">Finess ET : </t>
  </si>
  <si>
    <t xml:space="preserve">Raison sociale : </t>
  </si>
  <si>
    <t>Lisez-moi du cadre "Bilan comptable" (modèle type secteur privé non lucratif)</t>
  </si>
  <si>
    <t xml:space="preserve">I.- Quels sont les organismes gestionnaires (OG) concernés par ce cadre ? </t>
  </si>
  <si>
    <t xml:space="preserve">Ce cadre concerne les organismes de droit privé non lucratif qui relèvent d'un ERRD et sont soumis au plan comptable applicable aux établissements et services privés sociaux et médico-sociaux relevant du I de l’article L. 312-1 du CASF (nomenclature comptable M22 bis).  </t>
  </si>
  <si>
    <t xml:space="preserve">Le périmètre de ce cadre est identique à celui de l'ERRD auquel il est annexé. </t>
  </si>
  <si>
    <t xml:space="preserve">Pour chaque compte de résultat de l'ERRD, un bilan doit être établi (comprenant l'onglet "Bilan comptable" et "Comptes de liaison"). </t>
  </si>
  <si>
    <t>II. Fonctionnement du cadre</t>
  </si>
  <si>
    <r>
      <t>Ce cadre fonctionne sur la base d'un procédé de création automatique des onglets en remplissant le tableau de l'onglet "Page de garde" nommé « Etablissements et services relevant du périmètre de l'ERRD » et en cliquant sur l’icône :</t>
    </r>
    <r>
      <rPr>
        <b/>
        <sz val="10"/>
        <color indexed="50"/>
        <rFont val="Arial"/>
        <family val="2"/>
      </rPr>
      <t xml:space="preserve"> </t>
    </r>
    <r>
      <rPr>
        <b/>
        <sz val="11"/>
        <color indexed="50"/>
        <rFont val="Arial"/>
        <family val="2"/>
      </rPr>
      <t>+</t>
    </r>
    <r>
      <rPr>
        <b/>
        <sz val="10"/>
        <color indexed="50"/>
        <rFont val="Arial"/>
        <family val="2"/>
      </rPr>
      <t xml:space="preserve"> </t>
    </r>
    <r>
      <rPr>
        <sz val="10"/>
        <rFont val="Arial"/>
        <family val="2"/>
      </rPr>
      <t xml:space="preserve">, selon l’ordonnancement suivant : </t>
    </r>
  </si>
  <si>
    <t>1) Le numéro Finess juridique (FINESS EJ) de l'organisme gestionnaire doit être saisi dans le champ situé en haut de la page de garde (champ nommé « N° FINESS (entité juridique) »).</t>
  </si>
  <si>
    <t xml:space="preserve">2) Chacun des Finess Etablissement (FINESS ET) relevant de l’organisme gestionnaire et inclus dans le périmètre de l’ERRD, doit être renseigné dans le tableau « Etablissements et services relevant du périmètre de l'ERRD ».  </t>
  </si>
  <si>
    <r>
      <t xml:space="preserve">Dans ce tableau, il convient de saisir </t>
    </r>
    <r>
      <rPr>
        <b/>
        <sz val="10"/>
        <color indexed="8"/>
        <rFont val="Arial"/>
        <family val="2"/>
      </rPr>
      <t>une ligne par établissement ou service</t>
    </r>
    <r>
      <rPr>
        <sz val="10"/>
        <color indexed="8"/>
        <rFont val="Arial"/>
        <family val="2"/>
      </rPr>
      <t xml:space="preserve">, selon les modalités suivantes : </t>
    </r>
  </si>
  <si>
    <t xml:space="preserve">a) Premier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</si>
  <si>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</si>
  <si>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</si>
  <si>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Deuxième FINESS ET : </t>
  </si>
  <si>
    <r>
      <t>i)</t>
    </r>
    <r>
      <rPr>
        <sz val="7"/>
        <color indexed="8"/>
        <rFont val="Times New Roman"/>
        <family val="1"/>
      </rPr>
      <t xml:space="preserve">     </t>
    </r>
    <r>
      <rPr>
        <sz val="10"/>
        <color indexed="8"/>
        <rFont val="Arial"/>
        <family val="2"/>
      </rPr>
      <t>saisie de la deuxième ligne</t>
    </r>
  </si>
  <si>
    <t xml:space="preserve">c) etc. </t>
  </si>
  <si>
    <t>III. Consignes d'utilisation</t>
  </si>
  <si>
    <t xml:space="preserve">Un emploi incorrect ne tenant pas compte des indications ci-dessous peut affecter les fonctionnalités automatiques du cadre, le bon déroulement du dépôt et la performance de la plateforme de dépôt des ERRD. </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</si>
  <si>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</si>
  <si>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</si>
  <si>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</si>
  <si>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 Veuillez ne pas modifier tout élément de mise en page (comme les déplacements, insertions de lignes ou de colonnes).</t>
  </si>
  <si>
    <t xml:space="preserve">- Le FINESS EJ saisi dans la page de garde doit être le même que le FINESS EJ du dossier de dépôt sur la plateforme de dépôt des ERRD. </t>
  </si>
  <si>
    <t xml:space="preserve">- Les FINESS ET (Etablissement) saisis dans le tableau de la page de garde doivent correspondre aux FINESS ET affectés au dossier sur la plateforme de dépôt des ERRD.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</si>
  <si>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</si>
  <si>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IV. Cas spécifique des activités sans Finess ET</t>
  </si>
  <si>
    <t xml:space="preserve">A titre d'illustration : </t>
  </si>
  <si>
    <t>- Dans le cas d’un IME dont une activité est sous la forme d’un budget annexe (par exemple budget annexe « semi-internat » alors que le budget principal serait celui de l’activité d’internat), l’ensemble des activités de cet établissement doit être retracé au sein d’un même bilan comptable.</t>
  </si>
  <si>
    <t>- Dans le cas d'un EHPAD, qui comprend un budget annexe pour ses places d'accueil de jour, l'ensemble des activités de l'EHPAD, hébergement permanent et accueil de jour, sont regroupées dans un même bilan comptable.</t>
  </si>
  <si>
    <t>#AERRDBCN-2023-01#</t>
  </si>
  <si>
    <r>
      <t xml:space="preserve">Le décret du 28 avril 2022 (NOR: SSAA2208053D) rend obligatoire l'élaboration d'un bilan comptable, par établissement et service, </t>
    </r>
    <r>
      <rPr>
        <b/>
        <sz val="10"/>
        <rFont val="Arial"/>
        <family val="2"/>
      </rPr>
      <t>à compter de l'exercice budgétaire et comptable 2023</t>
    </r>
    <r>
      <rPr>
        <sz val="10"/>
        <rFont val="Arial"/>
        <family val="2"/>
      </rPr>
      <t xml:space="preserve">. </t>
    </r>
  </si>
  <si>
    <r>
      <rPr>
        <b/>
        <u val="single"/>
        <sz val="10"/>
        <color indexed="10"/>
        <rFont val="Arial"/>
        <family val="2"/>
      </rPr>
      <t>Points de vigilance</t>
    </r>
    <r>
      <rPr>
        <b/>
        <sz val="10"/>
        <color indexed="10"/>
        <rFont val="Arial"/>
        <family val="2"/>
      </rPr>
      <t xml:space="preserve"> : 
- Ce fichier est à télécharger au format .xls.
- L'attention des gestionnaires est appelée sur la complétude et la fiabilité des informations saisies dans le cadre ERRD et ses annexes, afin de sécuriser la procédure d'analyse et maintenir la qualité de la base de données collectée.</t>
    </r>
  </si>
  <si>
    <t>- Le déverrouillage du fichier peut impacter la bonne marche des fonctions automatiques et la reconnaissance du fichier lors du dépôt sur la plateforme.</t>
  </si>
  <si>
    <t>- Ne pas utiliser le caractère « | » : ce caractère est généralement réservé pour des opérations techniques. Son utilisation dans les champs de saisie peut provoquer des dysfonctionnements sur la chaîne SI (traitements data ou autres).</t>
  </si>
  <si>
    <t xml:space="preserve">Les activités non identifiées par un Finess ET sont à raccrocher avec l’établissement ou le service auxquelles elles se rattachent. </t>
  </si>
  <si>
    <t>Ce cadre correspond au bilan comptable prévu à l'article R. 314-232 du code de l'action sociale et des familles (CASF) et conforme au modèle figurant à l'annexe 3 de l'arrêté du 15 décembre 2020 (NOR: SSAA2030779A).
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</si>
  <si>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</si>
  <si>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r>
      <t xml:space="preserve">iii) les onglets "Bilan comptable" et "Comptes de liaison" rattachés au premier </t>
    </r>
    <r>
      <rPr>
        <sz val="10"/>
        <color indexed="8"/>
        <rFont val="Arial"/>
        <family val="2"/>
      </rPr>
      <t xml:space="preserve">FINESS ET sont alors automatiquement générés.  </t>
    </r>
  </si>
  <si>
    <t xml:space="preserve">iii) les onglets "Bilan comptable" et "Comptes de liaison" rattachés au deuxième FINESS ET sont alors automatiquement générés.  </t>
  </si>
  <si>
    <t>- Immobilisations corporelles en cours</t>
  </si>
  <si>
    <t>- Participations et créances rattachées à des participations</t>
  </si>
  <si>
    <t>- Matières premières et fournitures</t>
  </si>
  <si>
    <t>- Autres approvisionnements</t>
  </si>
  <si>
    <t>- Stocks de produits et de marchandises</t>
  </si>
  <si>
    <t>- Autres stocks</t>
  </si>
  <si>
    <t>Dont avances et acomptes versés sur commandes</t>
  </si>
  <si>
    <t>- Autres créances</t>
  </si>
  <si>
    <t>Valeurs mobilières de placement</t>
  </si>
  <si>
    <t>Charges constatées d’avance</t>
  </si>
  <si>
    <t>Fonds propres sans droit de reprise</t>
  </si>
  <si>
    <t>- Excédents affectés à la couverture du besoin en fonds de roulement</t>
  </si>
  <si>
    <t>Subventions d’investissement</t>
  </si>
  <si>
    <t>Provisions pour risques</t>
  </si>
  <si>
    <t>Fonds dédiés ou reportés</t>
  </si>
  <si>
    <t>Avances et acomptes reçus sur commandes en cours</t>
  </si>
  <si>
    <t>Redevables créditeurs</t>
  </si>
  <si>
    <t>Dettes sociales et fiscales</t>
  </si>
  <si>
    <t>Produits constatés d’avance</t>
  </si>
  <si>
    <t>(1) : Dont résultats sous gestion contrôlée / compte 1205 :</t>
  </si>
  <si>
    <t>(1) : Dont résultats sous gestion contrôlée / compte 1295 :</t>
  </si>
  <si>
    <t>(2) : Créances / Dont à moins d'un an (montant brut) :</t>
  </si>
  <si>
    <t>(2) : Créances / Dont à plus d'un an (montant brut) :</t>
  </si>
  <si>
    <t>(2) : Dont concours bancaires courants et soldes créditeurs de banques.</t>
  </si>
  <si>
    <t>(4) : Dettes fournisseurs et comptes rattachés / Dont à moins d'un an :</t>
  </si>
  <si>
    <t>(4) : Dettes fournisseurs et comptes rattachés / Dont à plus d'un an :</t>
  </si>
  <si>
    <t>(5) : Dont fonds des majeurs protégés.</t>
  </si>
  <si>
    <t>Ventilation des résultats sous gestion contrôlée</t>
  </si>
  <si>
    <t>Autres dettes (5)</t>
  </si>
  <si>
    <t>&lt;&lt; Cliquer ici pour ajouter ou supprimer des colonnes</t>
  </si>
  <si>
    <t>ESSMS N° FINESS ET (*)</t>
  </si>
  <si>
    <t xml:space="preserve">(*) Renseigner dans ce champ de saisie libre tout ESSMS ou toute autre structure concernée par les mouvements financiers retracés dans des comptes de liaison en application de l'art. R.314-82 du CASF. </t>
  </si>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</sst>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_-* #,##0\ &quot;€&quot;_-;\-* #,##0\ &quot;€&quot;_-;_-* &quot;-&quot;??\ &quot;€&quot;_-;_-@_-"/>
    <numFmt numFmtId="168" formatCode="0########"/>
    <numFmt numFmtId="169" formatCode="#,##0.00\ &quot;€&quot;"/>
  </numFmts>
  <fonts count="91">
    <font>
      <sz val="11"/>
      <color theme="1"/>
      <name val="Calibri"/>
      <family val="2"/>
    </font>
    <font>
      <sz val="11"/>
      <color indexed="8"/>
      <name val="Calibri"/>
      <family val="2"/>
    </font>
    <font>
      <sz val="10"/>
      <name val="Arial"/>
      <family val="2"/>
    </font>
    <font>
      <b/>
      <i/>
      <sz val="10"/>
      <name val="Arial"/>
      <family val="2"/>
    </font>
    <font>
      <i/>
      <sz val="10"/>
      <name val="Arial"/>
      <family val="2"/>
    </font>
    <font>
      <b/>
      <sz val="10"/>
      <name val="Arial"/>
      <family val="2"/>
    </font>
    <font>
      <sz val="8"/>
      <name val="Arial"/>
      <family val="2"/>
    </font>
    <font>
      <b/>
      <sz val="8"/>
      <name val="Arial"/>
      <family val="2"/>
    </font>
    <font>
      <sz val="9"/>
      <name val="Arial"/>
      <family val="2"/>
    </font>
    <font>
      <sz val="12"/>
      <name val="Arial"/>
      <family val="2"/>
    </font>
    <font>
      <b/>
      <sz val="9"/>
      <name val="Arial"/>
      <family val="2"/>
    </font>
    <font>
      <b/>
      <u val="single"/>
      <sz val="9"/>
      <name val="Arial"/>
      <family val="2"/>
    </font>
    <font>
      <i/>
      <sz val="9"/>
      <name val="Arial"/>
      <family val="2"/>
    </font>
    <font>
      <i/>
      <sz val="8"/>
      <name val="Arial"/>
      <family val="2"/>
    </font>
    <font>
      <b/>
      <sz val="12"/>
      <name val="Arial"/>
      <family val="2"/>
    </font>
    <font>
      <b/>
      <u val="single"/>
      <sz val="10"/>
      <name val="Arial"/>
      <family val="2"/>
    </font>
    <font>
      <sz val="10"/>
      <color indexed="8"/>
      <name val="Arial"/>
      <family val="2"/>
    </font>
    <font>
      <b/>
      <sz val="10"/>
      <color indexed="8"/>
      <name val="Arial"/>
      <family val="2"/>
    </font>
    <font>
      <sz val="11"/>
      <name val="Arial"/>
      <family val="2"/>
    </font>
    <font>
      <b/>
      <sz val="10"/>
      <color indexed="50"/>
      <name val="Arial"/>
      <family val="2"/>
    </font>
    <font>
      <b/>
      <sz val="11"/>
      <color indexed="50"/>
      <name val="Arial"/>
      <family val="2"/>
    </font>
    <font>
      <sz val="7"/>
      <color indexed="8"/>
      <name val="Times New Roman"/>
      <family val="1"/>
    </font>
    <font>
      <b/>
      <sz val="12"/>
      <color indexed="50"/>
      <name val="Arial"/>
      <family val="2"/>
    </font>
    <font>
      <b/>
      <sz val="10"/>
      <color indexed="10"/>
      <name val="Arial"/>
      <family val="2"/>
    </font>
    <font>
      <b/>
      <u val="single"/>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i/>
      <sz val="12"/>
      <color indexed="9"/>
      <name val="Arial"/>
      <family val="2"/>
    </font>
    <font>
      <sz val="9"/>
      <color indexed="10"/>
      <name val="Arial"/>
      <family val="2"/>
    </font>
    <font>
      <b/>
      <sz val="9"/>
      <color indexed="10"/>
      <name val="Arial"/>
      <family val="2"/>
    </font>
    <font>
      <b/>
      <sz val="12"/>
      <color indexed="8"/>
      <name val="Arial"/>
      <family val="2"/>
    </font>
    <font>
      <b/>
      <sz val="11"/>
      <color indexed="10"/>
      <name val="Calibri"/>
      <family val="2"/>
    </font>
    <font>
      <sz val="12"/>
      <color indexed="8"/>
      <name val="Arial"/>
      <family val="2"/>
    </font>
    <font>
      <sz val="10"/>
      <color indexed="10"/>
      <name val="Arial"/>
      <family val="2"/>
    </font>
    <font>
      <b/>
      <sz val="12"/>
      <color indexed="9"/>
      <name val="Arial"/>
      <family val="2"/>
    </font>
    <font>
      <sz val="9"/>
      <color indexed="22"/>
      <name val="Arial"/>
      <family val="2"/>
    </font>
    <font>
      <sz val="9"/>
      <color indexed="9"/>
      <name val="Arial"/>
      <family val="2"/>
    </font>
    <font>
      <sz val="11"/>
      <color indexed="9"/>
      <name val="Arial"/>
      <family val="2"/>
    </font>
    <font>
      <sz val="11"/>
      <color indexed="8"/>
      <name val="Arial"/>
      <family val="2"/>
    </font>
    <font>
      <i/>
      <sz val="11"/>
      <name val="Calibri"/>
      <family val="2"/>
    </font>
    <font>
      <b/>
      <sz val="14"/>
      <color indexed="9"/>
      <name val="Arial"/>
      <family val="2"/>
    </font>
    <font>
      <sz val="10"/>
      <name val="Geneva"/>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2"/>
      <color theme="0"/>
      <name val="Arial"/>
      <family val="2"/>
    </font>
    <font>
      <sz val="9"/>
      <color rgb="FFFF0000"/>
      <name val="Arial"/>
      <family val="2"/>
    </font>
    <font>
      <b/>
      <sz val="9"/>
      <color rgb="FFFF0000"/>
      <name val="Arial"/>
      <family val="2"/>
    </font>
    <font>
      <b/>
      <sz val="10"/>
      <color rgb="FFFF0000"/>
      <name val="Arial"/>
      <family val="2"/>
    </font>
    <font>
      <b/>
      <sz val="12"/>
      <color theme="1"/>
      <name val="Arial"/>
      <family val="2"/>
    </font>
    <font>
      <b/>
      <sz val="10"/>
      <color rgb="FF000000"/>
      <name val="Arial"/>
      <family val="2"/>
    </font>
    <font>
      <sz val="10"/>
      <color rgb="FF000000"/>
      <name val="Arial"/>
      <family val="2"/>
    </font>
    <font>
      <b/>
      <sz val="11"/>
      <color rgb="FFFF0000"/>
      <name val="Calibri"/>
      <family val="2"/>
    </font>
    <font>
      <sz val="12"/>
      <color theme="1"/>
      <name val="Arial"/>
      <family val="2"/>
    </font>
    <font>
      <sz val="10"/>
      <color rgb="FFFF0000"/>
      <name val="Arial"/>
      <family val="2"/>
    </font>
    <font>
      <b/>
      <sz val="12"/>
      <color theme="0"/>
      <name val="Arial"/>
      <family val="2"/>
    </font>
    <font>
      <sz val="9"/>
      <color theme="0" tint="-0.04997999966144562"/>
      <name val="Arial"/>
      <family val="2"/>
    </font>
    <font>
      <sz val="9"/>
      <color theme="0"/>
      <name val="Arial"/>
      <family val="2"/>
    </font>
    <font>
      <b/>
      <sz val="10"/>
      <color theme="1"/>
      <name val="Arial"/>
      <family val="2"/>
    </font>
    <font>
      <sz val="11"/>
      <color theme="0"/>
      <name val="Arial"/>
      <family val="2"/>
    </font>
    <font>
      <sz val="11"/>
      <color theme="1"/>
      <name val="Arial"/>
      <family val="2"/>
    </font>
    <font>
      <sz val="11"/>
      <color rgb="FF000000"/>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2F2F2"/>
        <bgColor indexed="64"/>
      </patternFill>
    </fill>
    <fill>
      <patternFill patternType="solid">
        <fgColor theme="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thin"/>
      <top/>
      <bottom style="hair"/>
    </border>
    <border>
      <left style="thin"/>
      <right style="thin"/>
      <top/>
      <bottom style="hair"/>
    </border>
    <border>
      <left style="medium"/>
      <right style="thin"/>
      <top style="hair"/>
      <bottom style="medium"/>
    </border>
    <border>
      <left style="thin"/>
      <right style="thin"/>
      <top style="hair"/>
      <bottom style="mediu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style="medium"/>
      <top/>
      <bottom/>
    </border>
    <border>
      <left/>
      <right/>
      <top/>
      <bottom style="thin"/>
    </border>
    <border>
      <left/>
      <right style="thin"/>
      <top/>
      <bottom style="thin"/>
    </border>
    <border>
      <left style="thin"/>
      <right style="thin"/>
      <top/>
      <bottom style="thin"/>
    </border>
    <border>
      <left style="thin"/>
      <right style="medium"/>
      <top/>
      <bottom style="thin"/>
    </border>
    <border>
      <left style="medium"/>
      <right/>
      <top style="thin"/>
      <bottom style="thin"/>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medium"/>
      <right/>
      <top style="thin"/>
      <bottom/>
    </border>
    <border>
      <left/>
      <right/>
      <top style="thin"/>
      <bottom/>
    </border>
    <border>
      <left style="thin"/>
      <right style="medium"/>
      <top style="thin"/>
      <bottom/>
    </border>
    <border>
      <left/>
      <right style="thin"/>
      <top style="thin"/>
      <bottom/>
    </border>
    <border>
      <left style="thin"/>
      <right/>
      <top/>
      <bottom/>
    </border>
    <border>
      <left style="medium"/>
      <right/>
      <top/>
      <bottom style="thin"/>
    </border>
    <border>
      <left style="medium"/>
      <right style="thin"/>
      <top style="thin"/>
      <bottom style="medium"/>
    </border>
    <border>
      <left style="thin"/>
      <right style="medium"/>
      <top style="thin"/>
      <bottom style="medium"/>
    </border>
    <border>
      <left style="thin"/>
      <right/>
      <top style="thin"/>
      <bottom/>
    </border>
    <border>
      <left style="thin"/>
      <right/>
      <top/>
      <bottom style="thin"/>
    </border>
    <border>
      <left style="thin"/>
      <right/>
      <top style="thin"/>
      <bottom style="thin"/>
    </border>
    <border>
      <left style="medium"/>
      <right style="medium"/>
      <top/>
      <bottom/>
    </border>
    <border>
      <left/>
      <right/>
      <top style="thin"/>
      <bottom style="medium"/>
    </border>
    <border>
      <left/>
      <right style="thin"/>
      <top style="thin"/>
      <bottom style="medium"/>
    </border>
    <border>
      <left style="medium"/>
      <right/>
      <top style="thin"/>
      <bottom style="medium"/>
    </border>
    <border>
      <left style="thin"/>
      <right style="thin"/>
      <top style="thin"/>
      <bottom style="medium"/>
    </border>
    <border>
      <left style="thin"/>
      <right style="medium"/>
      <top/>
      <bottom style="hair"/>
    </border>
    <border>
      <left style="thin"/>
      <right style="medium"/>
      <top style="hair"/>
      <bottom style="medium"/>
    </border>
    <border>
      <left style="thin"/>
      <right style="medium"/>
      <top style="medium"/>
      <bottom/>
    </border>
    <border>
      <left style="thin"/>
      <right style="thin"/>
      <top/>
      <bottom style="medium"/>
    </border>
    <border>
      <left style="thin"/>
      <right/>
      <top/>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medium"/>
      <top style="medium"/>
      <bottom style="thin"/>
    </border>
    <border>
      <left style="medium"/>
      <right style="medium"/>
      <top/>
      <bottom style="medium"/>
    </border>
    <border>
      <left style="medium"/>
      <right style="medium"/>
      <top style="thin"/>
      <bottom style="thin"/>
    </border>
    <border>
      <left style="medium"/>
      <right style="medium"/>
      <top style="medium"/>
      <bottom/>
    </border>
    <border>
      <left style="medium"/>
      <right style="medium"/>
      <top style="medium"/>
      <bottom style="thin"/>
    </border>
    <border>
      <left style="medium"/>
      <right style="medium"/>
      <top style="thin"/>
      <bottom/>
    </border>
    <border>
      <left style="medium"/>
      <right/>
      <top style="medium"/>
      <bottom style="medium"/>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style="thin"/>
      <top style="medium"/>
      <bottom/>
    </border>
    <border>
      <left/>
      <right style="thin"/>
      <top/>
      <bottom style="medium"/>
    </border>
    <border>
      <left style="thin"/>
      <right style="thin"/>
      <top style="medium"/>
      <botto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55"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372">
    <xf numFmtId="0" fontId="0" fillId="0" borderId="0" xfId="0" applyFont="1" applyAlignment="1">
      <alignment/>
    </xf>
    <xf numFmtId="0" fontId="72" fillId="33" borderId="10" xfId="0" applyFont="1" applyFill="1" applyBorder="1" applyAlignment="1" applyProtection="1">
      <alignment vertical="center"/>
      <protection locked="0"/>
    </xf>
    <xf numFmtId="0" fontId="72" fillId="34" borderId="10" xfId="0" applyFont="1" applyFill="1" applyBorder="1" applyAlignment="1" applyProtection="1">
      <alignment vertical="center"/>
      <protection/>
    </xf>
    <xf numFmtId="0" fontId="72" fillId="34" borderId="11" xfId="0" applyFont="1" applyFill="1" applyBorder="1" applyAlignment="1" applyProtection="1">
      <alignment vertical="center"/>
      <protection/>
    </xf>
    <xf numFmtId="0" fontId="72" fillId="34" borderId="12" xfId="0" applyFont="1" applyFill="1" applyBorder="1" applyAlignment="1" applyProtection="1">
      <alignment vertical="center"/>
      <protection/>
    </xf>
    <xf numFmtId="0" fontId="72" fillId="33" borderId="13" xfId="0" applyFont="1" applyFill="1" applyBorder="1" applyAlignment="1" applyProtection="1">
      <alignment vertical="center"/>
      <protection locked="0"/>
    </xf>
    <xf numFmtId="0" fontId="73" fillId="34" borderId="13" xfId="0" applyFont="1" applyFill="1" applyBorder="1" applyAlignment="1" applyProtection="1">
      <alignment vertical="center" wrapText="1"/>
      <protection/>
    </xf>
    <xf numFmtId="0" fontId="73" fillId="34" borderId="14" xfId="0" applyFont="1" applyFill="1" applyBorder="1" applyAlignment="1" applyProtection="1">
      <alignment vertical="center" wrapText="1"/>
      <protection/>
    </xf>
    <xf numFmtId="0" fontId="72" fillId="34" borderId="13" xfId="0" applyFont="1" applyFill="1" applyBorder="1" applyAlignment="1" applyProtection="1">
      <alignment vertical="center"/>
      <protection/>
    </xf>
    <xf numFmtId="0" fontId="2"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2" fillId="34" borderId="0" xfId="0" applyFont="1" applyFill="1" applyBorder="1" applyAlignment="1" applyProtection="1" quotePrefix="1">
      <alignment vertical="center" wrapText="1"/>
      <protection/>
    </xf>
    <xf numFmtId="0" fontId="2" fillId="30" borderId="15" xfId="0" applyFont="1" applyFill="1" applyBorder="1" applyAlignment="1" applyProtection="1">
      <alignment horizontal="left" vertical="center" indent="1"/>
      <protection locked="0"/>
    </xf>
    <xf numFmtId="0" fontId="4" fillId="34" borderId="0" xfId="0" applyFont="1" applyFill="1" applyBorder="1" applyAlignment="1" applyProtection="1" quotePrefix="1">
      <alignment vertical="center" wrapText="1"/>
      <protection/>
    </xf>
    <xf numFmtId="0" fontId="3" fillId="34" borderId="14" xfId="0" applyFont="1" applyFill="1" applyBorder="1" applyAlignment="1" applyProtection="1" quotePrefix="1">
      <alignment vertical="center" wrapText="1"/>
      <protection/>
    </xf>
    <xf numFmtId="0" fontId="72" fillId="33" borderId="13" xfId="0" applyFont="1" applyFill="1" applyBorder="1" applyAlignment="1" applyProtection="1">
      <alignment vertical="center"/>
      <protection/>
    </xf>
    <xf numFmtId="0" fontId="2" fillId="34" borderId="0" xfId="0" applyFont="1" applyFill="1" applyBorder="1" applyAlignment="1" applyProtection="1">
      <alignment vertical="center"/>
      <protection/>
    </xf>
    <xf numFmtId="49" fontId="2" fillId="30" borderId="15" xfId="0" applyNumberFormat="1" applyFont="1" applyFill="1" applyBorder="1" applyAlignment="1" applyProtection="1">
      <alignment horizontal="left" vertical="center" indent="1"/>
      <protection locked="0"/>
    </xf>
    <xf numFmtId="0" fontId="2" fillId="34" borderId="14" xfId="0" applyFont="1" applyFill="1" applyBorder="1" applyAlignment="1" applyProtection="1">
      <alignment vertical="center"/>
      <protection/>
    </xf>
    <xf numFmtId="0" fontId="3" fillId="34" borderId="0" xfId="0" applyFont="1" applyFill="1" applyBorder="1" applyAlignment="1" applyProtection="1" quotePrefix="1">
      <alignment vertical="center" wrapText="1"/>
      <protection/>
    </xf>
    <xf numFmtId="0" fontId="5" fillId="34" borderId="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6"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wrapText="1"/>
      <protection/>
    </xf>
    <xf numFmtId="0" fontId="6" fillId="30" borderId="19" xfId="0" applyFont="1" applyFill="1" applyBorder="1" applyAlignment="1" applyProtection="1">
      <alignment vertical="center"/>
      <protection locked="0"/>
    </xf>
    <xf numFmtId="0" fontId="6" fillId="30" borderId="20" xfId="0" applyFont="1" applyFill="1" applyBorder="1" applyAlignment="1" applyProtection="1">
      <alignment vertical="center"/>
      <protection locked="0"/>
    </xf>
    <xf numFmtId="0" fontId="6" fillId="34" borderId="21" xfId="0"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0" fillId="34" borderId="0"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2" fillId="34" borderId="10" xfId="0" applyFont="1" applyFill="1" applyBorder="1" applyAlignment="1" applyProtection="1">
      <alignment/>
      <protection/>
    </xf>
    <xf numFmtId="0" fontId="7" fillId="34" borderId="11"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166" fontId="2" fillId="34" borderId="11" xfId="0" applyNumberFormat="1" applyFont="1" applyFill="1" applyBorder="1" applyAlignment="1" applyProtection="1">
      <alignment horizontal="right" vertical="center"/>
      <protection/>
    </xf>
    <xf numFmtId="167" fontId="8" fillId="34" borderId="11" xfId="46" applyNumberFormat="1" applyFont="1" applyFill="1" applyBorder="1" applyAlignment="1" applyProtection="1">
      <alignment/>
      <protection/>
    </xf>
    <xf numFmtId="0" fontId="2" fillId="34" borderId="12" xfId="0" applyFon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Alignment="1">
      <alignment/>
    </xf>
    <xf numFmtId="0" fontId="2" fillId="0" borderId="0" xfId="0" applyFont="1" applyAlignment="1">
      <alignment/>
    </xf>
    <xf numFmtId="0" fontId="9" fillId="34" borderId="13" xfId="0" applyFont="1" applyFill="1" applyBorder="1" applyAlignment="1" applyProtection="1">
      <alignment/>
      <protection/>
    </xf>
    <xf numFmtId="0" fontId="9" fillId="34" borderId="14"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Alignment="1">
      <alignment vertical="center" wrapText="1"/>
    </xf>
    <xf numFmtId="0" fontId="9" fillId="0" borderId="0" xfId="0" applyFont="1" applyAlignment="1">
      <alignment vertical="center" wrapText="1"/>
    </xf>
    <xf numFmtId="0" fontId="2" fillId="34" borderId="13" xfId="0" applyFont="1" applyFill="1" applyBorder="1" applyAlignment="1" applyProtection="1">
      <alignment/>
      <protection/>
    </xf>
    <xf numFmtId="0" fontId="5" fillId="34" borderId="0" xfId="0" applyFont="1" applyFill="1" applyBorder="1" applyAlignment="1" applyProtection="1">
      <alignment/>
      <protection/>
    </xf>
    <xf numFmtId="0" fontId="2" fillId="34" borderId="0" xfId="0" applyFont="1" applyFill="1" applyBorder="1" applyAlignment="1" applyProtection="1">
      <alignment/>
      <protection/>
    </xf>
    <xf numFmtId="167" fontId="2" fillId="34" borderId="0" xfId="46" applyNumberFormat="1" applyFont="1" applyFill="1" applyBorder="1" applyAlignment="1" applyProtection="1">
      <alignment/>
      <protection/>
    </xf>
    <xf numFmtId="167" fontId="8" fillId="34" borderId="0" xfId="46" applyNumberFormat="1" applyFont="1" applyFill="1" applyBorder="1" applyAlignment="1" applyProtection="1">
      <alignment/>
      <protection/>
    </xf>
    <xf numFmtId="0" fontId="2" fillId="34" borderId="14" xfId="0" applyFont="1" applyFill="1" applyBorder="1" applyAlignment="1" applyProtection="1">
      <alignment/>
      <protection/>
    </xf>
    <xf numFmtId="0" fontId="2" fillId="33" borderId="0" xfId="0" applyFont="1" applyFill="1" applyAlignment="1" applyProtection="1">
      <alignment/>
      <protection/>
    </xf>
    <xf numFmtId="0" fontId="10" fillId="34" borderId="13" xfId="0" applyFont="1" applyFill="1" applyBorder="1" applyAlignment="1" applyProtection="1">
      <alignment vertical="center"/>
      <protection/>
    </xf>
    <xf numFmtId="0" fontId="10" fillId="34" borderId="14" xfId="0" applyFont="1" applyFill="1" applyBorder="1" applyAlignment="1" applyProtection="1">
      <alignment vertical="center"/>
      <protection/>
    </xf>
    <xf numFmtId="0" fontId="10" fillId="33" borderId="0" xfId="0" applyFont="1" applyFill="1" applyAlignment="1" applyProtection="1">
      <alignment vertical="center"/>
      <protection/>
    </xf>
    <xf numFmtId="0" fontId="10" fillId="33" borderId="0" xfId="0" applyFont="1" applyFill="1" applyAlignment="1">
      <alignment vertical="center"/>
    </xf>
    <xf numFmtId="0" fontId="10" fillId="0" borderId="0" xfId="0" applyFont="1" applyAlignment="1">
      <alignment vertical="center"/>
    </xf>
    <xf numFmtId="0" fontId="10" fillId="34" borderId="13"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0" fontId="10" fillId="33" borderId="0" xfId="0" applyFont="1" applyFill="1" applyAlignment="1">
      <alignment horizontal="center" vertical="center"/>
    </xf>
    <xf numFmtId="0" fontId="10" fillId="0" borderId="0" xfId="0" applyFont="1" applyAlignment="1">
      <alignment horizontal="center" vertical="center"/>
    </xf>
    <xf numFmtId="0" fontId="8" fillId="34" borderId="13" xfId="0" applyFont="1" applyFill="1" applyBorder="1" applyAlignment="1" applyProtection="1">
      <alignment/>
      <protection/>
    </xf>
    <xf numFmtId="0" fontId="11" fillId="34" borderId="0" xfId="0" applyFont="1" applyFill="1" applyBorder="1" applyAlignment="1" applyProtection="1">
      <alignment/>
      <protection/>
    </xf>
    <xf numFmtId="0" fontId="8" fillId="34" borderId="0" xfId="0" applyFont="1" applyFill="1" applyBorder="1" applyAlignment="1" applyProtection="1">
      <alignment/>
      <protection/>
    </xf>
    <xf numFmtId="0" fontId="8" fillId="34" borderId="26" xfId="0" applyFont="1" applyFill="1" applyBorder="1" applyAlignment="1" applyProtection="1">
      <alignment/>
      <protection/>
    </xf>
    <xf numFmtId="7" fontId="8" fillId="34" borderId="27" xfId="46" applyNumberFormat="1" applyFont="1" applyFill="1" applyBorder="1" applyAlignment="1" applyProtection="1">
      <alignment/>
      <protection/>
    </xf>
    <xf numFmtId="7" fontId="8" fillId="34" borderId="28" xfId="46" applyNumberFormat="1" applyFont="1" applyFill="1" applyBorder="1" applyAlignment="1" applyProtection="1">
      <alignment/>
      <protection/>
    </xf>
    <xf numFmtId="0" fontId="8" fillId="34" borderId="14" xfId="0" applyFont="1" applyFill="1" applyBorder="1" applyAlignment="1" applyProtection="1">
      <alignment/>
      <protection/>
    </xf>
    <xf numFmtId="0" fontId="8" fillId="33" borderId="0" xfId="0" applyFont="1" applyFill="1" applyAlignment="1" applyProtection="1">
      <alignment/>
      <protection/>
    </xf>
    <xf numFmtId="0" fontId="8" fillId="33" borderId="0" xfId="0" applyFont="1" applyFill="1" applyAlignment="1">
      <alignment/>
    </xf>
    <xf numFmtId="0" fontId="8" fillId="0" borderId="0" xfId="0" applyFont="1" applyAlignment="1">
      <alignment/>
    </xf>
    <xf numFmtId="7" fontId="8" fillId="30" borderId="27" xfId="46" applyNumberFormat="1" applyFont="1" applyFill="1" applyBorder="1" applyAlignment="1" applyProtection="1">
      <alignment/>
      <protection locked="0"/>
    </xf>
    <xf numFmtId="7" fontId="8" fillId="30" borderId="28" xfId="46" applyNumberFormat="1" applyFont="1" applyFill="1" applyBorder="1" applyAlignment="1" applyProtection="1">
      <alignment/>
      <protection locked="0"/>
    </xf>
    <xf numFmtId="0" fontId="10" fillId="34" borderId="26" xfId="0" applyFont="1" applyFill="1" applyBorder="1" applyAlignment="1" applyProtection="1">
      <alignment/>
      <protection/>
    </xf>
    <xf numFmtId="0" fontId="12" fillId="34" borderId="13" xfId="0" applyFont="1" applyFill="1" applyBorder="1" applyAlignment="1" applyProtection="1">
      <alignment/>
      <protection/>
    </xf>
    <xf numFmtId="0" fontId="12" fillId="34" borderId="0" xfId="0" applyFont="1" applyFill="1" applyBorder="1" applyAlignment="1" applyProtection="1">
      <alignment/>
      <protection/>
    </xf>
    <xf numFmtId="0" fontId="12" fillId="34" borderId="0" xfId="0" applyFont="1" applyFill="1" applyBorder="1" applyAlignment="1" applyProtection="1">
      <alignment horizontal="right"/>
      <protection/>
    </xf>
    <xf numFmtId="0" fontId="12" fillId="34" borderId="26" xfId="0" applyFont="1" applyFill="1" applyBorder="1" applyAlignment="1" applyProtection="1" quotePrefix="1">
      <alignment horizontal="left"/>
      <protection/>
    </xf>
    <xf numFmtId="0" fontId="13" fillId="33" borderId="0" xfId="0" applyFont="1" applyFill="1" applyBorder="1" applyAlignment="1" applyProtection="1">
      <alignment horizontal="right" vertical="center" wrapText="1"/>
      <protection/>
    </xf>
    <xf numFmtId="0" fontId="12" fillId="34" borderId="26" xfId="0" applyFont="1" applyFill="1" applyBorder="1" applyAlignment="1" applyProtection="1" quotePrefix="1">
      <alignment/>
      <protection/>
    </xf>
    <xf numFmtId="0" fontId="8" fillId="35" borderId="13" xfId="0" applyFont="1" applyFill="1" applyBorder="1" applyAlignment="1" applyProtection="1">
      <alignment/>
      <protection/>
    </xf>
    <xf numFmtId="0" fontId="8" fillId="35" borderId="0" xfId="0" applyFont="1" applyFill="1" applyBorder="1" applyAlignment="1" applyProtection="1">
      <alignment/>
      <protection/>
    </xf>
    <xf numFmtId="0" fontId="12" fillId="35" borderId="26" xfId="0" applyFont="1" applyFill="1" applyBorder="1" applyAlignment="1" applyProtection="1" quotePrefix="1">
      <alignment/>
      <protection/>
    </xf>
    <xf numFmtId="7" fontId="8" fillId="35" borderId="27" xfId="46" applyNumberFormat="1" applyFont="1" applyFill="1" applyBorder="1" applyAlignment="1" applyProtection="1">
      <alignment/>
      <protection/>
    </xf>
    <xf numFmtId="7" fontId="8" fillId="35" borderId="28" xfId="46" applyNumberFormat="1" applyFont="1" applyFill="1" applyBorder="1" applyAlignment="1" applyProtection="1">
      <alignment/>
      <protection/>
    </xf>
    <xf numFmtId="0" fontId="8" fillId="33" borderId="0" xfId="0" applyFont="1" applyFill="1" applyBorder="1" applyAlignment="1" applyProtection="1">
      <alignment/>
      <protection/>
    </xf>
    <xf numFmtId="0" fontId="12" fillId="33" borderId="0" xfId="0" applyFont="1" applyFill="1" applyBorder="1" applyAlignment="1" applyProtection="1" quotePrefix="1">
      <alignment/>
      <protection/>
    </xf>
    <xf numFmtId="0" fontId="8" fillId="35" borderId="26" xfId="0" applyFont="1" applyFill="1" applyBorder="1" applyAlignment="1" applyProtection="1">
      <alignment/>
      <protection/>
    </xf>
    <xf numFmtId="0" fontId="8" fillId="34" borderId="29" xfId="0" applyFont="1" applyFill="1" applyBorder="1" applyAlignment="1" applyProtection="1">
      <alignment/>
      <protection/>
    </xf>
    <xf numFmtId="0" fontId="8" fillId="34" borderId="30" xfId="0" applyFont="1" applyFill="1" applyBorder="1" applyAlignment="1" applyProtection="1">
      <alignment/>
      <protection/>
    </xf>
    <xf numFmtId="7" fontId="8" fillId="30" borderId="31" xfId="46" applyNumberFormat="1" applyFont="1" applyFill="1" applyBorder="1" applyAlignment="1" applyProtection="1">
      <alignment/>
      <protection locked="0"/>
    </xf>
    <xf numFmtId="7" fontId="8" fillId="30" borderId="32" xfId="46" applyNumberFormat="1" applyFont="1" applyFill="1" applyBorder="1" applyAlignment="1" applyProtection="1">
      <alignment/>
      <protection locked="0"/>
    </xf>
    <xf numFmtId="0" fontId="8" fillId="34" borderId="33" xfId="0" applyFont="1" applyFill="1" applyBorder="1" applyAlignment="1" applyProtection="1">
      <alignment/>
      <protection/>
    </xf>
    <xf numFmtId="0" fontId="8" fillId="34" borderId="34" xfId="0" applyFont="1" applyFill="1" applyBorder="1" applyAlignment="1" applyProtection="1">
      <alignment/>
      <protection/>
    </xf>
    <xf numFmtId="0" fontId="8" fillId="34" borderId="35" xfId="0" applyFont="1" applyFill="1" applyBorder="1" applyAlignment="1" applyProtection="1">
      <alignment horizontal="right"/>
      <protection/>
    </xf>
    <xf numFmtId="7" fontId="10" fillId="34" borderId="36" xfId="46" applyNumberFormat="1" applyFont="1" applyFill="1" applyBorder="1" applyAlignment="1" applyProtection="1">
      <alignment/>
      <protection/>
    </xf>
    <xf numFmtId="7" fontId="10" fillId="34" borderId="37" xfId="46" applyNumberFormat="1" applyFont="1" applyFill="1" applyBorder="1" applyAlignment="1" applyProtection="1">
      <alignment/>
      <protection/>
    </xf>
    <xf numFmtId="7" fontId="10" fillId="34" borderId="15" xfId="46" applyNumberFormat="1" applyFont="1" applyFill="1" applyBorder="1" applyAlignment="1" applyProtection="1">
      <alignment/>
      <protection/>
    </xf>
    <xf numFmtId="0" fontId="8" fillId="34" borderId="38" xfId="0" applyFont="1" applyFill="1" applyBorder="1" applyAlignment="1" applyProtection="1">
      <alignment/>
      <protection/>
    </xf>
    <xf numFmtId="0" fontId="11" fillId="34" borderId="39" xfId="0" applyFont="1" applyFill="1" applyBorder="1" applyAlignment="1" applyProtection="1">
      <alignment/>
      <protection/>
    </xf>
    <xf numFmtId="0" fontId="8" fillId="34" borderId="39" xfId="0" applyFont="1" applyFill="1" applyBorder="1" applyAlignment="1" applyProtection="1">
      <alignment/>
      <protection/>
    </xf>
    <xf numFmtId="7" fontId="8" fillId="34" borderId="36" xfId="46" applyNumberFormat="1" applyFont="1" applyFill="1" applyBorder="1" applyAlignment="1" applyProtection="1">
      <alignment/>
      <protection/>
    </xf>
    <xf numFmtId="7" fontId="8" fillId="34" borderId="40" xfId="46" applyNumberFormat="1" applyFont="1" applyFill="1" applyBorder="1" applyAlignment="1" applyProtection="1">
      <alignment/>
      <protection/>
    </xf>
    <xf numFmtId="0" fontId="8" fillId="34" borderId="41" xfId="0" applyFont="1" applyFill="1" applyBorder="1" applyAlignment="1" applyProtection="1">
      <alignment/>
      <protection/>
    </xf>
    <xf numFmtId="7" fontId="8" fillId="35" borderId="42" xfId="46" applyNumberFormat="1" applyFont="1" applyFill="1" applyBorder="1" applyAlignment="1" applyProtection="1">
      <alignment/>
      <protection/>
    </xf>
    <xf numFmtId="0" fontId="8" fillId="0" borderId="0" xfId="0" applyFont="1" applyAlignment="1" applyProtection="1">
      <alignment/>
      <protection/>
    </xf>
    <xf numFmtId="0" fontId="8" fillId="34" borderId="43" xfId="0" applyFont="1" applyFill="1" applyBorder="1" applyAlignment="1" applyProtection="1">
      <alignment/>
      <protection/>
    </xf>
    <xf numFmtId="0" fontId="8" fillId="34" borderId="0" xfId="0" applyFont="1" applyFill="1" applyBorder="1" applyAlignment="1" applyProtection="1" quotePrefix="1">
      <alignment/>
      <protection/>
    </xf>
    <xf numFmtId="167" fontId="8" fillId="34" borderId="0" xfId="46" applyNumberFormat="1" applyFont="1" applyFill="1" applyBorder="1" applyAlignment="1" applyProtection="1">
      <alignment horizontal="center" shrinkToFit="1"/>
      <protection/>
    </xf>
    <xf numFmtId="167" fontId="8" fillId="34" borderId="0" xfId="46" applyNumberFormat="1" applyFont="1" applyFill="1" applyBorder="1" applyAlignment="1" applyProtection="1">
      <alignment shrinkToFit="1"/>
      <protection/>
    </xf>
    <xf numFmtId="167" fontId="2" fillId="34" borderId="44" xfId="46" applyNumberFormat="1" applyFont="1" applyFill="1" applyBorder="1" applyAlignment="1" applyProtection="1">
      <alignment horizontal="center" vertical="center" wrapText="1"/>
      <protection/>
    </xf>
    <xf numFmtId="167" fontId="2" fillId="34" borderId="45" xfId="46" applyNumberFormat="1" applyFont="1" applyFill="1" applyBorder="1" applyAlignment="1" applyProtection="1">
      <alignment horizontal="center" vertical="center" wrapText="1"/>
      <protection/>
    </xf>
    <xf numFmtId="0" fontId="2" fillId="34" borderId="23" xfId="0" applyFont="1" applyFill="1" applyBorder="1" applyAlignment="1" applyProtection="1">
      <alignment/>
      <protection/>
    </xf>
    <xf numFmtId="0" fontId="2" fillId="34" borderId="24" xfId="0" applyFont="1" applyFill="1" applyBorder="1" applyAlignment="1" applyProtection="1">
      <alignment/>
      <protection/>
    </xf>
    <xf numFmtId="167" fontId="2" fillId="34" borderId="24" xfId="46" applyNumberFormat="1" applyFont="1" applyFill="1" applyBorder="1" applyAlignment="1" applyProtection="1">
      <alignment/>
      <protection/>
    </xf>
    <xf numFmtId="167" fontId="8" fillId="34" borderId="24" xfId="46" applyNumberFormat="1" applyFont="1" applyFill="1" applyBorder="1" applyAlignment="1" applyProtection="1">
      <alignment/>
      <protection/>
    </xf>
    <xf numFmtId="0" fontId="2" fillId="34" borderId="25" xfId="0" applyFont="1" applyFill="1" applyBorder="1" applyAlignment="1" applyProtection="1">
      <alignment wrapText="1"/>
      <protection/>
    </xf>
    <xf numFmtId="0" fontId="2" fillId="0" borderId="0" xfId="0" applyFont="1" applyAlignment="1" applyProtection="1">
      <alignment/>
      <protection/>
    </xf>
    <xf numFmtId="167" fontId="2" fillId="0" borderId="0" xfId="46" applyNumberFormat="1" applyFont="1" applyAlignment="1" applyProtection="1">
      <alignment/>
      <protection/>
    </xf>
    <xf numFmtId="167" fontId="8" fillId="0" borderId="0" xfId="46" applyNumberFormat="1" applyFont="1" applyAlignment="1" applyProtection="1">
      <alignment/>
      <protection/>
    </xf>
    <xf numFmtId="7" fontId="8" fillId="34" borderId="42" xfId="46" applyNumberFormat="1" applyFont="1" applyFill="1" applyBorder="1" applyAlignment="1" applyProtection="1">
      <alignment/>
      <protection/>
    </xf>
    <xf numFmtId="7" fontId="8" fillId="30" borderId="42" xfId="46" applyNumberFormat="1" applyFont="1" applyFill="1" applyBorder="1" applyAlignment="1" applyProtection="1">
      <alignment/>
      <protection locked="0"/>
    </xf>
    <xf numFmtId="7" fontId="10" fillId="34" borderId="46" xfId="46" applyNumberFormat="1" applyFont="1" applyFill="1" applyBorder="1" applyAlignment="1" applyProtection="1">
      <alignment/>
      <protection/>
    </xf>
    <xf numFmtId="7" fontId="8" fillId="34" borderId="46" xfId="46" applyNumberFormat="1" applyFont="1" applyFill="1" applyBorder="1" applyAlignment="1" applyProtection="1">
      <alignment/>
      <protection/>
    </xf>
    <xf numFmtId="7" fontId="8" fillId="30" borderId="47" xfId="46" applyNumberFormat="1" applyFont="1" applyFill="1" applyBorder="1" applyAlignment="1" applyProtection="1">
      <alignment/>
      <protection locked="0"/>
    </xf>
    <xf numFmtId="7" fontId="10" fillId="34" borderId="48" xfId="46" applyNumberFormat="1" applyFont="1" applyFill="1" applyBorder="1" applyAlignment="1" applyProtection="1">
      <alignment/>
      <protection/>
    </xf>
    <xf numFmtId="0" fontId="12" fillId="34" borderId="26" xfId="0" applyFont="1" applyFill="1" applyBorder="1" applyAlignment="1" applyProtection="1">
      <alignment/>
      <protection/>
    </xf>
    <xf numFmtId="0" fontId="10" fillId="34" borderId="49" xfId="0" applyFont="1" applyFill="1" applyBorder="1" applyAlignment="1" applyProtection="1">
      <alignment horizontal="center" vertical="center"/>
      <protection/>
    </xf>
    <xf numFmtId="0" fontId="8" fillId="34" borderId="49" xfId="0" applyFont="1" applyFill="1" applyBorder="1" applyAlignment="1" applyProtection="1">
      <alignment/>
      <protection/>
    </xf>
    <xf numFmtId="0" fontId="12" fillId="34" borderId="0" xfId="0" applyFont="1" applyFill="1" applyBorder="1" applyAlignment="1" applyProtection="1" quotePrefix="1">
      <alignment/>
      <protection/>
    </xf>
    <xf numFmtId="0" fontId="10" fillId="34" borderId="30" xfId="0" applyFont="1" applyFill="1" applyBorder="1" applyAlignment="1" applyProtection="1">
      <alignment horizontal="right"/>
      <protection/>
    </xf>
    <xf numFmtId="0" fontId="10" fillId="34" borderId="36" xfId="0" applyFont="1" applyFill="1" applyBorder="1" applyAlignment="1" applyProtection="1">
      <alignment/>
      <protection/>
    </xf>
    <xf numFmtId="0" fontId="10" fillId="34" borderId="33" xfId="0" applyFont="1" applyFill="1" applyBorder="1" applyAlignment="1" applyProtection="1">
      <alignment/>
      <protection/>
    </xf>
    <xf numFmtId="0" fontId="10" fillId="34" borderId="34" xfId="0" applyFont="1" applyFill="1" applyBorder="1" applyAlignment="1" applyProtection="1">
      <alignment/>
      <protection/>
    </xf>
    <xf numFmtId="0" fontId="10" fillId="34" borderId="35" xfId="0" applyFont="1" applyFill="1" applyBorder="1" applyAlignment="1" applyProtection="1">
      <alignment/>
      <protection/>
    </xf>
    <xf numFmtId="0" fontId="10" fillId="34" borderId="35" xfId="0" applyFont="1" applyFill="1" applyBorder="1" applyAlignment="1" applyProtection="1">
      <alignment horizontal="right"/>
      <protection/>
    </xf>
    <xf numFmtId="0" fontId="10" fillId="34" borderId="39" xfId="0" applyFont="1" applyFill="1" applyBorder="1" applyAlignment="1" applyProtection="1">
      <alignment/>
      <protection/>
    </xf>
    <xf numFmtId="0" fontId="10" fillId="34" borderId="38" xfId="0" applyFont="1" applyFill="1" applyBorder="1" applyAlignment="1" applyProtection="1">
      <alignment/>
      <protection/>
    </xf>
    <xf numFmtId="7" fontId="10" fillId="34" borderId="31" xfId="46" applyNumberFormat="1" applyFont="1" applyFill="1" applyBorder="1" applyAlignment="1" applyProtection="1">
      <alignment/>
      <protection/>
    </xf>
    <xf numFmtId="7" fontId="10" fillId="34" borderId="47" xfId="46" applyNumberFormat="1" applyFont="1" applyFill="1" applyBorder="1" applyAlignment="1" applyProtection="1">
      <alignment/>
      <protection/>
    </xf>
    <xf numFmtId="7" fontId="10" fillId="34" borderId="32" xfId="46" applyNumberFormat="1" applyFont="1" applyFill="1" applyBorder="1" applyAlignment="1" applyProtection="1">
      <alignment/>
      <protection/>
    </xf>
    <xf numFmtId="0" fontId="8" fillId="34" borderId="26" xfId="0" applyFont="1" applyFill="1" applyBorder="1" applyAlignment="1" applyProtection="1" quotePrefix="1">
      <alignment/>
      <protection/>
    </xf>
    <xf numFmtId="0" fontId="10"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34" xfId="0" applyFont="1" applyFill="1" applyBorder="1" applyAlignment="1" applyProtection="1">
      <alignment/>
      <protection/>
    </xf>
    <xf numFmtId="0" fontId="8" fillId="34" borderId="52" xfId="0" applyFont="1" applyFill="1" applyBorder="1" applyAlignment="1" applyProtection="1">
      <alignment/>
      <protection/>
    </xf>
    <xf numFmtId="0" fontId="8" fillId="34" borderId="39" xfId="0" applyFont="1" applyFill="1" applyBorder="1" applyAlignment="1" applyProtection="1">
      <alignment/>
      <protection/>
    </xf>
    <xf numFmtId="0" fontId="8" fillId="34" borderId="50" xfId="0" applyFont="1" applyFill="1" applyBorder="1" applyAlignment="1" applyProtection="1">
      <alignment/>
      <protection/>
    </xf>
    <xf numFmtId="7" fontId="10" fillId="34" borderId="53" xfId="46" applyNumberFormat="1" applyFont="1" applyFill="1" applyBorder="1" applyAlignment="1" applyProtection="1">
      <alignment/>
      <protection/>
    </xf>
    <xf numFmtId="7" fontId="10" fillId="34" borderId="45" xfId="46" applyNumberFormat="1" applyFont="1" applyFill="1" applyBorder="1" applyAlignment="1" applyProtection="1">
      <alignment/>
      <protection/>
    </xf>
    <xf numFmtId="0" fontId="10" fillId="34" borderId="11" xfId="0" applyFont="1" applyFill="1" applyBorder="1" applyAlignment="1" applyProtection="1">
      <alignment horizontal="center"/>
      <protection/>
    </xf>
    <xf numFmtId="7" fontId="10" fillId="34" borderId="11" xfId="46" applyNumberFormat="1" applyFont="1" applyFill="1" applyBorder="1" applyAlignment="1" applyProtection="1">
      <alignment/>
      <protection/>
    </xf>
    <xf numFmtId="0" fontId="8" fillId="34" borderId="0" xfId="0" applyFont="1" applyFill="1" applyBorder="1" applyAlignment="1" applyProtection="1">
      <alignment horizontal="left" vertical="top" wrapText="1"/>
      <protection/>
    </xf>
    <xf numFmtId="0" fontId="8" fillId="34" borderId="0" xfId="0" applyFont="1" applyFill="1" applyBorder="1" applyAlignment="1" applyProtection="1" quotePrefix="1">
      <alignment horizontal="left" vertical="top" indent="19"/>
      <protection/>
    </xf>
    <xf numFmtId="0" fontId="10" fillId="34" borderId="10" xfId="0" applyFont="1" applyFill="1" applyBorder="1" applyAlignment="1" applyProtection="1">
      <alignment horizontal="center"/>
      <protection/>
    </xf>
    <xf numFmtId="0" fontId="8" fillId="34" borderId="23" xfId="0" applyFont="1" applyFill="1" applyBorder="1" applyAlignment="1" applyProtection="1">
      <alignment/>
      <protection/>
    </xf>
    <xf numFmtId="0" fontId="8" fillId="34" borderId="24" xfId="0" applyFont="1" applyFill="1" applyBorder="1" applyAlignment="1" applyProtection="1" quotePrefix="1">
      <alignment/>
      <protection/>
    </xf>
    <xf numFmtId="0" fontId="8" fillId="34" borderId="24" xfId="0" applyFont="1" applyFill="1" applyBorder="1" applyAlignment="1" applyProtection="1">
      <alignment/>
      <protection/>
    </xf>
    <xf numFmtId="167" fontId="8" fillId="34" borderId="24" xfId="46" applyNumberFormat="1" applyFont="1" applyFill="1" applyBorder="1" applyAlignment="1" applyProtection="1">
      <alignment shrinkToFit="1"/>
      <protection/>
    </xf>
    <xf numFmtId="7" fontId="10" fillId="34" borderId="12" xfId="46" applyNumberFormat="1" applyFont="1" applyFill="1" applyBorder="1" applyAlignment="1" applyProtection="1">
      <alignment/>
      <protection/>
    </xf>
    <xf numFmtId="167" fontId="8" fillId="34" borderId="14" xfId="46" applyNumberFormat="1" applyFont="1" applyFill="1" applyBorder="1" applyAlignment="1" applyProtection="1">
      <alignment horizontal="center" shrinkToFit="1"/>
      <protection/>
    </xf>
    <xf numFmtId="0" fontId="8" fillId="34" borderId="14" xfId="0" applyFont="1" applyFill="1" applyBorder="1" applyAlignment="1" applyProtection="1" quotePrefix="1">
      <alignment horizontal="left" vertical="top" indent="19"/>
      <protection/>
    </xf>
    <xf numFmtId="167" fontId="8" fillId="34" borderId="25" xfId="46" applyNumberFormat="1" applyFont="1" applyFill="1" applyBorder="1" applyAlignment="1" applyProtection="1">
      <alignment shrinkToFit="1"/>
      <protection/>
    </xf>
    <xf numFmtId="0" fontId="8" fillId="34" borderId="14" xfId="0" applyFont="1" applyFill="1" applyBorder="1" applyAlignment="1" applyProtection="1">
      <alignment horizontal="left" vertical="top" wrapText="1"/>
      <protection/>
    </xf>
    <xf numFmtId="0" fontId="74" fillId="34" borderId="0" xfId="0" applyFont="1" applyFill="1" applyBorder="1" applyAlignment="1" applyProtection="1">
      <alignment horizontal="left" indent="22"/>
      <protection/>
    </xf>
    <xf numFmtId="0" fontId="8" fillId="34" borderId="0" xfId="0" applyFont="1" applyFill="1" applyBorder="1" applyAlignment="1" applyProtection="1" quotePrefix="1">
      <alignment vertical="top"/>
      <protection/>
    </xf>
    <xf numFmtId="0" fontId="8" fillId="34" borderId="0" xfId="0" applyFont="1" applyFill="1" applyBorder="1" applyAlignment="1" applyProtection="1">
      <alignment horizontal="left" vertical="top"/>
      <protection/>
    </xf>
    <xf numFmtId="7" fontId="8" fillId="30" borderId="15" xfId="46" applyNumberFormat="1" applyFont="1" applyFill="1" applyBorder="1" applyAlignment="1" applyProtection="1">
      <alignment/>
      <protection locked="0"/>
    </xf>
    <xf numFmtId="0" fontId="8" fillId="34" borderId="0" xfId="0" applyFont="1" applyFill="1" applyBorder="1" applyAlignment="1" applyProtection="1" quotePrefix="1">
      <alignment horizontal="left" vertical="top"/>
      <protection/>
    </xf>
    <xf numFmtId="167" fontId="8" fillId="34" borderId="14" xfId="46" applyNumberFormat="1" applyFont="1" applyFill="1" applyBorder="1" applyAlignment="1" applyProtection="1">
      <alignment shrinkToFit="1"/>
      <protection/>
    </xf>
    <xf numFmtId="0" fontId="8" fillId="34" borderId="13" xfId="0" applyFont="1" applyFill="1" applyBorder="1" applyAlignment="1" applyProtection="1">
      <alignment vertical="top"/>
      <protection/>
    </xf>
    <xf numFmtId="167" fontId="8" fillId="34" borderId="14" xfId="46" applyNumberFormat="1" applyFont="1" applyFill="1" applyBorder="1" applyAlignment="1" applyProtection="1">
      <alignment/>
      <protection/>
    </xf>
    <xf numFmtId="7" fontId="8" fillId="30" borderId="36" xfId="46" applyNumberFormat="1" applyFont="1" applyFill="1" applyBorder="1" applyAlignment="1" applyProtection="1">
      <alignment/>
      <protection locked="0"/>
    </xf>
    <xf numFmtId="7" fontId="8" fillId="30" borderId="46" xfId="46" applyNumberFormat="1" applyFont="1" applyFill="1" applyBorder="1" applyAlignment="1" applyProtection="1">
      <alignment/>
      <protection locked="0"/>
    </xf>
    <xf numFmtId="7" fontId="8" fillId="30" borderId="37" xfId="46" applyNumberFormat="1" applyFont="1" applyFill="1" applyBorder="1" applyAlignment="1" applyProtection="1">
      <alignment/>
      <protection locked="0"/>
    </xf>
    <xf numFmtId="7" fontId="8" fillId="30" borderId="48" xfId="46" applyNumberFormat="1" applyFont="1" applyFill="1" applyBorder="1" applyAlignment="1" applyProtection="1">
      <alignment/>
      <protection locked="0"/>
    </xf>
    <xf numFmtId="7" fontId="8" fillId="30" borderId="40" xfId="46" applyNumberFormat="1" applyFont="1" applyFill="1" applyBorder="1" applyAlignment="1" applyProtection="1">
      <alignment/>
      <protection locked="0"/>
    </xf>
    <xf numFmtId="49" fontId="6" fillId="30" borderId="54" xfId="0" applyNumberFormat="1" applyFont="1" applyFill="1" applyBorder="1" applyAlignment="1" applyProtection="1">
      <alignment horizontal="center" vertical="center" wrapText="1"/>
      <protection locked="0"/>
    </xf>
    <xf numFmtId="3" fontId="6" fillId="34" borderId="55" xfId="0" applyNumberFormat="1" applyFont="1" applyFill="1" applyBorder="1" applyAlignment="1" applyProtection="1">
      <alignment vertical="center" wrapText="1"/>
      <protection/>
    </xf>
    <xf numFmtId="167" fontId="75" fillId="34" borderId="14" xfId="46" applyNumberFormat="1" applyFont="1" applyFill="1" applyBorder="1" applyAlignment="1" applyProtection="1">
      <alignment/>
      <protection/>
    </xf>
    <xf numFmtId="0" fontId="74" fillId="34" borderId="0" xfId="0" applyFont="1" applyFill="1" applyBorder="1" applyAlignment="1" applyProtection="1">
      <alignment/>
      <protection/>
    </xf>
    <xf numFmtId="0" fontId="7" fillId="34" borderId="0"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166" fontId="2" fillId="34" borderId="0" xfId="0" applyNumberFormat="1" applyFont="1" applyFill="1" applyBorder="1" applyAlignment="1" applyProtection="1">
      <alignment horizontal="right" vertical="center"/>
      <protection/>
    </xf>
    <xf numFmtId="166" fontId="5" fillId="34" borderId="0" xfId="0" applyNumberFormat="1" applyFont="1" applyFill="1" applyBorder="1" applyAlignment="1" applyProtection="1">
      <alignment horizontal="right" vertical="center" wrapText="1"/>
      <protection/>
    </xf>
    <xf numFmtId="166" fontId="76" fillId="34" borderId="11" xfId="0" applyNumberFormat="1" applyFont="1" applyFill="1" applyBorder="1" applyAlignment="1" applyProtection="1">
      <alignment horizontal="right" vertical="center" wrapText="1"/>
      <protection/>
    </xf>
    <xf numFmtId="0" fontId="0" fillId="0" borderId="0" xfId="0" applyFill="1" applyAlignment="1">
      <alignment/>
    </xf>
    <xf numFmtId="7" fontId="8" fillId="36" borderId="27" xfId="46" applyNumberFormat="1" applyFont="1" applyFill="1" applyBorder="1" applyAlignment="1" applyProtection="1">
      <alignment/>
      <protection/>
    </xf>
    <xf numFmtId="7" fontId="8" fillId="36" borderId="42" xfId="46" applyNumberFormat="1" applyFont="1" applyFill="1" applyBorder="1" applyAlignment="1" applyProtection="1">
      <alignment/>
      <protection/>
    </xf>
    <xf numFmtId="7" fontId="8" fillId="36" borderId="28" xfId="46" applyNumberFormat="1" applyFont="1" applyFill="1" applyBorder="1" applyAlignment="1" applyProtection="1">
      <alignment/>
      <protection/>
    </xf>
    <xf numFmtId="7" fontId="8" fillId="36" borderId="0" xfId="46" applyNumberFormat="1" applyFont="1" applyFill="1" applyBorder="1" applyAlignment="1" applyProtection="1">
      <alignment/>
      <protection/>
    </xf>
    <xf numFmtId="7" fontId="8" fillId="34" borderId="47" xfId="46" applyNumberFormat="1" applyFont="1" applyFill="1" applyBorder="1" applyAlignment="1" applyProtection="1">
      <alignment/>
      <protection/>
    </xf>
    <xf numFmtId="7" fontId="8" fillId="34" borderId="48" xfId="46" applyNumberFormat="1" applyFont="1" applyFill="1" applyBorder="1" applyAlignment="1" applyProtection="1">
      <alignment/>
      <protection/>
    </xf>
    <xf numFmtId="0" fontId="5" fillId="34" borderId="56" xfId="46" applyNumberFormat="1" applyFont="1" applyFill="1" applyBorder="1" applyAlignment="1" applyProtection="1">
      <alignment horizontal="center" vertical="center"/>
      <protection/>
    </xf>
    <xf numFmtId="0" fontId="5" fillId="34" borderId="57" xfId="46" applyNumberFormat="1" applyFont="1" applyFill="1" applyBorder="1" applyAlignment="1" applyProtection="1">
      <alignment horizontal="center" vertical="center"/>
      <protection/>
    </xf>
    <xf numFmtId="0" fontId="5" fillId="34" borderId="58" xfId="46" applyNumberFormat="1" applyFont="1" applyFill="1" applyBorder="1" applyAlignment="1" applyProtection="1">
      <alignment horizontal="center" vertical="center" wrapText="1"/>
      <protection/>
    </xf>
    <xf numFmtId="0" fontId="5" fillId="34" borderId="58" xfId="46" applyNumberFormat="1" applyFont="1" applyFill="1" applyBorder="1" applyAlignment="1" applyProtection="1">
      <alignment horizontal="center" vertical="center"/>
      <protection/>
    </xf>
    <xf numFmtId="0" fontId="5" fillId="34" borderId="18" xfId="46" applyNumberFormat="1" applyFont="1" applyFill="1" applyBorder="1" applyAlignment="1" applyProtection="1">
      <alignment horizontal="center" vertical="center"/>
      <protection/>
    </xf>
    <xf numFmtId="7" fontId="5" fillId="34" borderId="59" xfId="46" applyNumberFormat="1" applyFont="1" applyFill="1" applyBorder="1" applyAlignment="1" applyProtection="1">
      <alignment/>
      <protection/>
    </xf>
    <xf numFmtId="7" fontId="5" fillId="34" borderId="60" xfId="46" applyNumberFormat="1" applyFont="1" applyFill="1" applyBorder="1" applyAlignment="1" applyProtection="1">
      <alignment/>
      <protection/>
    </xf>
    <xf numFmtId="7" fontId="5" fillId="34" borderId="18" xfId="46" applyNumberFormat="1" applyFont="1" applyFill="1" applyBorder="1" applyAlignment="1" applyProtection="1">
      <alignment/>
      <protection/>
    </xf>
    <xf numFmtId="167" fontId="5" fillId="34" borderId="61" xfId="46" applyNumberFormat="1" applyFont="1" applyFill="1" applyBorder="1" applyAlignment="1" applyProtection="1">
      <alignment horizontal="center" shrinkToFit="1"/>
      <protection/>
    </xf>
    <xf numFmtId="167" fontId="5" fillId="34" borderId="62" xfId="46" applyNumberFormat="1" applyFont="1" applyFill="1" applyBorder="1" applyAlignment="1" applyProtection="1">
      <alignment horizontal="center" shrinkToFit="1"/>
      <protection/>
    </xf>
    <xf numFmtId="0" fontId="0" fillId="34" borderId="0" xfId="0" applyFill="1" applyAlignment="1">
      <alignment/>
    </xf>
    <xf numFmtId="0" fontId="0" fillId="34" borderId="14" xfId="0" applyFill="1" applyBorder="1" applyAlignment="1">
      <alignment/>
    </xf>
    <xf numFmtId="0" fontId="77" fillId="34" borderId="15" xfId="0" applyFont="1" applyFill="1" applyBorder="1" applyAlignment="1">
      <alignment horizontal="left" vertical="center"/>
    </xf>
    <xf numFmtId="0" fontId="78" fillId="34" borderId="63" xfId="0" applyFont="1" applyFill="1" applyBorder="1" applyAlignment="1">
      <alignment horizontal="center" vertical="center" wrapText="1"/>
    </xf>
    <xf numFmtId="0" fontId="79" fillId="34" borderId="25" xfId="0" applyFont="1" applyFill="1" applyBorder="1" applyAlignment="1">
      <alignment vertical="center"/>
    </xf>
    <xf numFmtId="0" fontId="72" fillId="34" borderId="0" xfId="0" applyFont="1" applyFill="1" applyAlignment="1">
      <alignment/>
    </xf>
    <xf numFmtId="0" fontId="72" fillId="34" borderId="24" xfId="0" applyFont="1" applyFill="1" applyBorder="1" applyAlignment="1">
      <alignment/>
    </xf>
    <xf numFmtId="0" fontId="79" fillId="34" borderId="49" xfId="0" applyFont="1" applyFill="1" applyBorder="1" applyAlignment="1">
      <alignment vertical="center"/>
    </xf>
    <xf numFmtId="0" fontId="79" fillId="34" borderId="64" xfId="0" applyFont="1" applyFill="1" applyBorder="1" applyAlignment="1">
      <alignment vertical="center"/>
    </xf>
    <xf numFmtId="169" fontId="79" fillId="30" borderId="14" xfId="0" applyNumberFormat="1" applyFont="1" applyFill="1" applyBorder="1" applyAlignment="1" applyProtection="1">
      <alignment vertical="center"/>
      <protection locked="0"/>
    </xf>
    <xf numFmtId="169" fontId="79" fillId="30" borderId="64" xfId="0" applyNumberFormat="1" applyFont="1" applyFill="1" applyBorder="1" applyAlignment="1" applyProtection="1">
      <alignment vertical="center"/>
      <protection locked="0"/>
    </xf>
    <xf numFmtId="169" fontId="79" fillId="30" borderId="63" xfId="0" applyNumberFormat="1" applyFont="1" applyFill="1" applyBorder="1" applyAlignment="1" applyProtection="1">
      <alignment vertical="center"/>
      <protection locked="0"/>
    </xf>
    <xf numFmtId="0" fontId="80" fillId="0" borderId="0" xfId="0" applyFont="1" applyAlignment="1">
      <alignment/>
    </xf>
    <xf numFmtId="0" fontId="81" fillId="34" borderId="0" xfId="0" applyFont="1" applyFill="1" applyBorder="1" applyAlignment="1">
      <alignment horizontal="left" vertical="center"/>
    </xf>
    <xf numFmtId="168" fontId="81" fillId="34" borderId="0" xfId="0" applyNumberFormat="1" applyFont="1" applyFill="1" applyBorder="1" applyAlignment="1">
      <alignment horizontal="left" vertical="center"/>
    </xf>
    <xf numFmtId="169" fontId="79" fillId="34" borderId="14" xfId="0" applyNumberFormat="1" applyFont="1" applyFill="1" applyBorder="1" applyAlignment="1" applyProtection="1">
      <alignment vertical="center"/>
      <protection locked="0"/>
    </xf>
    <xf numFmtId="169" fontId="79" fillId="34" borderId="64" xfId="0" applyNumberFormat="1" applyFont="1" applyFill="1" applyBorder="1" applyAlignment="1" applyProtection="1">
      <alignment vertical="center"/>
      <protection locked="0"/>
    </xf>
    <xf numFmtId="169" fontId="79" fillId="34" borderId="63" xfId="0" applyNumberFormat="1" applyFont="1" applyFill="1" applyBorder="1" applyAlignment="1" applyProtection="1">
      <alignment vertical="center"/>
      <protection locked="0"/>
    </xf>
    <xf numFmtId="0" fontId="78" fillId="34" borderId="13" xfId="0" applyFont="1" applyFill="1" applyBorder="1" applyAlignment="1">
      <alignment horizontal="center" vertical="center" wrapText="1"/>
    </xf>
    <xf numFmtId="0" fontId="76" fillId="34" borderId="13" xfId="0" applyFont="1" applyFill="1" applyBorder="1" applyAlignment="1">
      <alignment horizontal="center" vertical="center" wrapText="1"/>
    </xf>
    <xf numFmtId="169" fontId="79" fillId="34" borderId="13" xfId="0" applyNumberFormat="1" applyFont="1" applyFill="1" applyBorder="1" applyAlignment="1" applyProtection="1">
      <alignment vertical="center"/>
      <protection locked="0"/>
    </xf>
    <xf numFmtId="0" fontId="79" fillId="30" borderId="25" xfId="0" applyFont="1" applyFill="1" applyBorder="1" applyAlignment="1" applyProtection="1">
      <alignment horizontal="center" vertical="center" wrapText="1"/>
      <protection locked="0"/>
    </xf>
    <xf numFmtId="0" fontId="80" fillId="34" borderId="0" xfId="0" applyFont="1" applyFill="1" applyAlignment="1">
      <alignment/>
    </xf>
    <xf numFmtId="0" fontId="82" fillId="34" borderId="0" xfId="0" applyFont="1" applyFill="1" applyAlignment="1" quotePrefix="1">
      <alignment/>
    </xf>
    <xf numFmtId="0" fontId="72" fillId="34" borderId="11" xfId="0" applyFont="1" applyFill="1" applyBorder="1" applyAlignment="1">
      <alignment/>
    </xf>
    <xf numFmtId="0" fontId="82" fillId="34" borderId="0" xfId="0" applyFont="1" applyFill="1" applyBorder="1" applyAlignment="1">
      <alignment vertical="center"/>
    </xf>
    <xf numFmtId="0" fontId="82" fillId="34" borderId="0" xfId="0" applyFont="1" applyFill="1" applyBorder="1" applyAlignment="1">
      <alignment horizontal="center" vertical="center" wrapText="1"/>
    </xf>
    <xf numFmtId="0" fontId="83" fillId="34" borderId="0" xfId="0" applyFont="1" applyFill="1" applyAlignment="1">
      <alignment horizontal="center" vertical="center"/>
    </xf>
    <xf numFmtId="0" fontId="5" fillId="34" borderId="25" xfId="0" applyFont="1" applyFill="1" applyBorder="1" applyAlignment="1">
      <alignment horizontal="center" vertical="center" wrapText="1"/>
    </xf>
    <xf numFmtId="0" fontId="2" fillId="34" borderId="0" xfId="0" applyFont="1" applyFill="1" applyAlignment="1" quotePrefix="1">
      <alignment/>
    </xf>
    <xf numFmtId="167" fontId="84" fillId="34" borderId="0" xfId="46" applyNumberFormat="1" applyFont="1" applyFill="1" applyBorder="1" applyAlignment="1" applyProtection="1">
      <alignment horizontal="center" shrinkToFit="1"/>
      <protection/>
    </xf>
    <xf numFmtId="0" fontId="85" fillId="33" borderId="0" xfId="0" applyFont="1" applyFill="1" applyAlignment="1" applyProtection="1">
      <alignment/>
      <protection/>
    </xf>
    <xf numFmtId="167" fontId="8" fillId="34" borderId="29" xfId="46" applyNumberFormat="1" applyFont="1" applyFill="1" applyBorder="1" applyAlignment="1" applyProtection="1">
      <alignment/>
      <protection/>
    </xf>
    <xf numFmtId="0" fontId="2" fillId="34" borderId="11" xfId="0" applyFont="1" applyFill="1" applyBorder="1" applyAlignment="1" applyProtection="1">
      <alignment/>
      <protection/>
    </xf>
    <xf numFmtId="0" fontId="5" fillId="34" borderId="11" xfId="0" applyFont="1" applyFill="1" applyBorder="1" applyAlignment="1" applyProtection="1">
      <alignment/>
      <protection/>
    </xf>
    <xf numFmtId="167" fontId="2" fillId="34" borderId="11" xfId="46" applyNumberFormat="1" applyFont="1" applyFill="1" applyBorder="1" applyAlignment="1" applyProtection="1">
      <alignment/>
      <protection/>
    </xf>
    <xf numFmtId="167" fontId="2" fillId="34" borderId="12" xfId="46" applyNumberFormat="1" applyFont="1" applyFill="1" applyBorder="1" applyAlignment="1" applyProtection="1">
      <alignment/>
      <protection/>
    </xf>
    <xf numFmtId="167" fontId="2" fillId="34" borderId="14" xfId="46" applyNumberFormat="1" applyFont="1" applyFill="1" applyBorder="1" applyAlignment="1" applyProtection="1">
      <alignment/>
      <protection/>
    </xf>
    <xf numFmtId="167" fontId="2" fillId="34" borderId="25" xfId="46" applyNumberFormat="1" applyFont="1" applyFill="1" applyBorder="1" applyAlignment="1" applyProtection="1">
      <alignment/>
      <protection/>
    </xf>
    <xf numFmtId="167" fontId="2" fillId="34" borderId="15" xfId="46" applyNumberFormat="1" applyFont="1" applyFill="1" applyBorder="1" applyAlignment="1" applyProtection="1">
      <alignment horizontal="center"/>
      <protection/>
    </xf>
    <xf numFmtId="0" fontId="72" fillId="0" borderId="0" xfId="0" applyFont="1" applyAlignment="1">
      <alignment/>
    </xf>
    <xf numFmtId="0" fontId="72" fillId="0" borderId="0" xfId="0" applyFont="1" applyAlignment="1">
      <alignment horizontal="center"/>
    </xf>
    <xf numFmtId="0" fontId="72" fillId="34" borderId="65" xfId="0" applyFont="1" applyFill="1" applyBorder="1" applyAlignment="1">
      <alignment/>
    </xf>
    <xf numFmtId="0" fontId="72" fillId="34" borderId="49" xfId="0" applyFont="1" applyFill="1" applyBorder="1" applyAlignment="1">
      <alignment/>
    </xf>
    <xf numFmtId="0" fontId="72" fillId="34" borderId="63" xfId="0" applyFont="1" applyFill="1" applyBorder="1" applyAlignment="1">
      <alignment/>
    </xf>
    <xf numFmtId="0" fontId="86" fillId="34" borderId="65" xfId="0" applyFont="1" applyFill="1" applyBorder="1" applyAlignment="1">
      <alignment vertical="center"/>
    </xf>
    <xf numFmtId="0" fontId="86" fillId="34" borderId="49" xfId="0" applyFont="1" applyFill="1" applyBorder="1" applyAlignment="1">
      <alignment/>
    </xf>
    <xf numFmtId="0" fontId="86" fillId="34" borderId="63" xfId="0" applyFont="1" applyFill="1" applyBorder="1" applyAlignment="1">
      <alignment/>
    </xf>
    <xf numFmtId="0" fontId="15" fillId="0" borderId="0" xfId="0" applyFont="1" applyFill="1" applyBorder="1" applyAlignment="1" applyProtection="1">
      <alignment/>
      <protection/>
    </xf>
    <xf numFmtId="0" fontId="72" fillId="34" borderId="66" xfId="0" applyFont="1" applyFill="1" applyBorder="1" applyAlignment="1">
      <alignment horizontal="center" vertical="center" wrapText="1"/>
    </xf>
    <xf numFmtId="0" fontId="86" fillId="34" borderId="64" xfId="0" applyFont="1" applyFill="1" applyBorder="1" applyAlignment="1">
      <alignment horizontal="center"/>
    </xf>
    <xf numFmtId="0" fontId="72" fillId="34" borderId="67" xfId="0" applyFont="1" applyFill="1" applyBorder="1" applyAlignment="1">
      <alignment horizontal="center"/>
    </xf>
    <xf numFmtId="0" fontId="72" fillId="34" borderId="49" xfId="0" applyFont="1" applyFill="1" applyBorder="1" applyAlignment="1">
      <alignment horizontal="center"/>
    </xf>
    <xf numFmtId="0" fontId="72" fillId="34" borderId="63" xfId="0" applyFont="1" applyFill="1" applyBorder="1" applyAlignment="1">
      <alignment horizontal="center"/>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49" fontId="72" fillId="34" borderId="0" xfId="0" applyNumberFormat="1" applyFont="1" applyFill="1" applyAlignment="1" quotePrefix="1">
      <alignment horizontal="left" wrapText="1"/>
    </xf>
    <xf numFmtId="49" fontId="87" fillId="37" borderId="0" xfId="0" applyNumberFormat="1" applyFont="1" applyFill="1" applyAlignment="1">
      <alignment vertical="center"/>
    </xf>
    <xf numFmtId="49" fontId="87" fillId="37" borderId="0" xfId="0" applyNumberFormat="1" applyFont="1" applyFill="1" applyAlignment="1">
      <alignment/>
    </xf>
    <xf numFmtId="49" fontId="88" fillId="37" borderId="0" xfId="0" applyNumberFormat="1" applyFont="1" applyFill="1" applyAlignment="1">
      <alignment/>
    </xf>
    <xf numFmtId="49" fontId="88" fillId="34" borderId="0" xfId="0" applyNumberFormat="1" applyFont="1" applyFill="1" applyAlignment="1">
      <alignment/>
    </xf>
    <xf numFmtId="49" fontId="18" fillId="34" borderId="0" xfId="0" applyNumberFormat="1" applyFont="1" applyFill="1" applyAlignment="1">
      <alignment vertical="center"/>
    </xf>
    <xf numFmtId="49" fontId="2" fillId="34" borderId="0" xfId="0" applyNumberFormat="1" applyFont="1" applyFill="1" applyAlignment="1">
      <alignment horizontal="left" vertical="center" wrapText="1"/>
    </xf>
    <xf numFmtId="49" fontId="2" fillId="34" borderId="0" xfId="0" applyNumberFormat="1" applyFont="1" applyFill="1" applyAlignment="1">
      <alignment vertical="center" wrapText="1"/>
    </xf>
    <xf numFmtId="49" fontId="2" fillId="38" borderId="0" xfId="0" applyNumberFormat="1" applyFont="1" applyFill="1" applyAlignment="1">
      <alignment vertical="center"/>
    </xf>
    <xf numFmtId="49" fontId="89" fillId="38" borderId="0" xfId="0" applyNumberFormat="1" applyFont="1" applyFill="1" applyAlignment="1">
      <alignment/>
    </xf>
    <xf numFmtId="49" fontId="2" fillId="38" borderId="0" xfId="0" applyNumberFormat="1" applyFont="1" applyFill="1" applyAlignment="1">
      <alignment horizontal="left" vertical="center" indent="2"/>
    </xf>
    <xf numFmtId="49" fontId="72" fillId="34" borderId="0" xfId="0" applyNumberFormat="1" applyFont="1" applyFill="1" applyAlignment="1">
      <alignment/>
    </xf>
    <xf numFmtId="49" fontId="72" fillId="34" borderId="0" xfId="0" applyNumberFormat="1" applyFont="1" applyFill="1" applyAlignment="1" quotePrefix="1">
      <alignment/>
    </xf>
    <xf numFmtId="0" fontId="2" fillId="34" borderId="11" xfId="0" applyFont="1" applyFill="1" applyBorder="1" applyAlignment="1">
      <alignment/>
    </xf>
    <xf numFmtId="49" fontId="5" fillId="34" borderId="0" xfId="0" applyNumberFormat="1" applyFont="1" applyFill="1" applyAlignment="1" quotePrefix="1">
      <alignment wrapText="1"/>
    </xf>
    <xf numFmtId="49" fontId="2" fillId="34" borderId="0" xfId="0" applyNumberFormat="1" applyFont="1" applyFill="1" applyAlignment="1" quotePrefix="1">
      <alignment wrapText="1"/>
    </xf>
    <xf numFmtId="49" fontId="79" fillId="38" borderId="0" xfId="0" applyNumberFormat="1" applyFont="1" applyFill="1" applyBorder="1" applyAlignment="1" quotePrefix="1">
      <alignment/>
    </xf>
    <xf numFmtId="7" fontId="72" fillId="34" borderId="49" xfId="0" applyNumberFormat="1" applyFont="1" applyFill="1" applyBorder="1" applyAlignment="1">
      <alignment horizontal="right" indent="1"/>
    </xf>
    <xf numFmtId="0" fontId="53" fillId="34" borderId="0" xfId="0" applyFont="1" applyFill="1" applyAlignment="1" quotePrefix="1">
      <alignment/>
    </xf>
    <xf numFmtId="0" fontId="72" fillId="34" borderId="0" xfId="0" applyFont="1" applyFill="1" applyBorder="1" applyAlignment="1" quotePrefix="1">
      <alignment vertical="center"/>
    </xf>
    <xf numFmtId="49" fontId="2" fillId="34" borderId="0" xfId="0" applyNumberFormat="1" applyFont="1" applyFill="1" applyAlignment="1" quotePrefix="1">
      <alignment horizontal="left" wrapText="1"/>
    </xf>
    <xf numFmtId="49" fontId="72" fillId="34" borderId="0" xfId="0" applyNumberFormat="1" applyFont="1" applyFill="1" applyBorder="1" applyAlignment="1" quotePrefix="1">
      <alignment horizontal="left" wrapText="1"/>
    </xf>
    <xf numFmtId="49" fontId="2" fillId="34" borderId="0" xfId="0" applyNumberFormat="1" applyFont="1" applyFill="1" applyAlignment="1">
      <alignment horizontal="left" vertical="center" wrapText="1" indent="2"/>
    </xf>
    <xf numFmtId="49" fontId="5" fillId="34" borderId="0" xfId="0" applyNumberFormat="1" applyFont="1" applyFill="1" applyAlignment="1" quotePrefix="1">
      <alignment horizontal="left" wrapText="1"/>
    </xf>
    <xf numFmtId="49" fontId="72" fillId="34" borderId="0" xfId="0" applyNumberFormat="1" applyFont="1" applyFill="1" applyAlignment="1" quotePrefix="1">
      <alignment horizontal="left" vertical="center" wrapText="1"/>
    </xf>
    <xf numFmtId="49" fontId="79" fillId="38" borderId="0" xfId="0" applyNumberFormat="1" applyFont="1" applyFill="1" applyAlignment="1">
      <alignment horizontal="left" wrapText="1"/>
    </xf>
    <xf numFmtId="49" fontId="2" fillId="38" borderId="0" xfId="0" applyNumberFormat="1" applyFont="1" applyFill="1" applyAlignment="1">
      <alignment horizontal="left" vertical="center" wrapText="1" indent="2"/>
    </xf>
    <xf numFmtId="49" fontId="2" fillId="34" borderId="0" xfId="0" applyNumberFormat="1" applyFont="1" applyFill="1" applyAlignment="1">
      <alignment horizontal="left" vertical="center" wrapText="1"/>
    </xf>
    <xf numFmtId="49" fontId="2" fillId="38" borderId="0" xfId="0" applyNumberFormat="1" applyFont="1" applyFill="1" applyAlignment="1" quotePrefix="1">
      <alignment horizontal="left" vertical="center" wrapText="1"/>
    </xf>
    <xf numFmtId="49" fontId="87" fillId="37" borderId="0" xfId="0" applyNumberFormat="1" applyFont="1" applyFill="1" applyAlignment="1">
      <alignment horizontal="left" vertical="center"/>
    </xf>
    <xf numFmtId="49" fontId="2" fillId="38" borderId="0" xfId="0" applyNumberFormat="1" applyFont="1" applyFill="1" applyAlignment="1" quotePrefix="1">
      <alignment horizontal="left" wrapText="1"/>
    </xf>
    <xf numFmtId="49" fontId="5" fillId="34" borderId="0" xfId="0" applyNumberFormat="1" applyFont="1" applyFill="1" applyAlignment="1" quotePrefix="1">
      <alignment horizontal="left" vertical="center" wrapText="1"/>
    </xf>
    <xf numFmtId="0" fontId="83" fillId="37" borderId="68" xfId="0" applyFont="1" applyFill="1" applyBorder="1" applyAlignment="1">
      <alignment horizontal="center" vertical="center" wrapText="1"/>
    </xf>
    <xf numFmtId="0" fontId="83" fillId="37" borderId="69" xfId="0" applyFont="1" applyFill="1" applyBorder="1" applyAlignment="1">
      <alignment horizontal="center" vertical="center" wrapText="1"/>
    </xf>
    <xf numFmtId="0" fontId="83" fillId="37" borderId="70" xfId="0" applyFont="1" applyFill="1" applyBorder="1" applyAlignment="1">
      <alignment horizontal="center" vertical="center" wrapText="1"/>
    </xf>
    <xf numFmtId="0" fontId="2" fillId="34" borderId="0" xfId="0" applyFont="1" applyFill="1" applyAlignment="1" quotePrefix="1">
      <alignment horizontal="left" vertical="top" wrapText="1"/>
    </xf>
    <xf numFmtId="0" fontId="76" fillId="34" borderId="71" xfId="0" applyFont="1" applyFill="1" applyBorder="1" applyAlignment="1" quotePrefix="1">
      <alignment horizontal="left" vertical="top" wrapText="1"/>
    </xf>
    <xf numFmtId="0" fontId="76" fillId="34" borderId="72" xfId="0" applyFont="1" applyFill="1" applyBorder="1" applyAlignment="1" quotePrefix="1">
      <alignment horizontal="left" vertical="top" wrapText="1"/>
    </xf>
    <xf numFmtId="0" fontId="76" fillId="34" borderId="73" xfId="0" applyFont="1" applyFill="1" applyBorder="1" applyAlignment="1" quotePrefix="1">
      <alignment horizontal="left" vertical="top" wrapText="1"/>
    </xf>
    <xf numFmtId="49" fontId="72" fillId="34" borderId="0" xfId="0" applyNumberFormat="1" applyFont="1" applyFill="1" applyAlignment="1" quotePrefix="1">
      <alignment horizontal="left" wrapText="1"/>
    </xf>
    <xf numFmtId="0" fontId="2" fillId="34" borderId="0" xfId="0" applyFont="1" applyFill="1" applyAlignment="1" quotePrefix="1">
      <alignment horizontal="left" wrapText="1"/>
    </xf>
    <xf numFmtId="0" fontId="83" fillId="37" borderId="68" xfId="0" applyFont="1" applyFill="1" applyBorder="1" applyAlignment="1" applyProtection="1">
      <alignment horizontal="center" vertical="center" wrapText="1"/>
      <protection/>
    </xf>
    <xf numFmtId="0" fontId="83" fillId="37" borderId="69" xfId="0" applyFont="1" applyFill="1" applyBorder="1" applyAlignment="1" applyProtection="1">
      <alignment horizontal="center" vertical="center" wrapText="1"/>
      <protection/>
    </xf>
    <xf numFmtId="0" fontId="83" fillId="37" borderId="70" xfId="0" applyFont="1" applyFill="1" applyBorder="1" applyAlignment="1" applyProtection="1">
      <alignment horizontal="center" vertical="center" wrapText="1"/>
      <protection/>
    </xf>
    <xf numFmtId="0" fontId="2" fillId="30" borderId="48" xfId="0" applyFont="1" applyFill="1" applyBorder="1" applyAlignment="1" applyProtection="1">
      <alignment horizontal="left" vertical="center" indent="1"/>
      <protection locked="0"/>
    </xf>
    <xf numFmtId="0" fontId="2" fillId="30" borderId="34" xfId="0" applyFont="1" applyFill="1" applyBorder="1" applyAlignment="1" applyProtection="1">
      <alignment horizontal="left" vertical="center" indent="1"/>
      <protection locked="0"/>
    </xf>
    <xf numFmtId="0" fontId="2" fillId="30" borderId="35" xfId="0" applyFont="1" applyFill="1" applyBorder="1" applyAlignment="1" applyProtection="1">
      <alignment horizontal="left" vertical="center" indent="1"/>
      <protection locked="0"/>
    </xf>
    <xf numFmtId="0" fontId="2" fillId="34" borderId="0" xfId="0" applyFont="1" applyFill="1" applyBorder="1" applyAlignment="1" applyProtection="1">
      <alignment horizontal="right" vertical="center"/>
      <protection/>
    </xf>
    <xf numFmtId="0" fontId="5" fillId="34" borderId="16" xfId="0" applyFont="1" applyFill="1" applyBorder="1" applyAlignment="1" applyProtection="1">
      <alignment horizontal="center"/>
      <protection/>
    </xf>
    <xf numFmtId="0" fontId="5" fillId="34" borderId="59" xfId="0" applyFont="1" applyFill="1" applyBorder="1" applyAlignment="1" applyProtection="1">
      <alignment horizontal="center"/>
      <protection/>
    </xf>
    <xf numFmtId="167" fontId="75" fillId="34" borderId="42" xfId="46" applyNumberFormat="1" applyFont="1" applyFill="1" applyBorder="1" applyAlignment="1" applyProtection="1">
      <alignment horizontal="left" vertical="center" wrapText="1" indent="1" shrinkToFit="1"/>
      <protection/>
    </xf>
    <xf numFmtId="167" fontId="75" fillId="34" borderId="0" xfId="46" applyNumberFormat="1" applyFont="1" applyFill="1" applyBorder="1" applyAlignment="1" applyProtection="1">
      <alignment horizontal="left" vertical="center" wrapText="1" indent="1" shrinkToFit="1"/>
      <protection/>
    </xf>
    <xf numFmtId="0" fontId="5" fillId="34" borderId="60" xfId="46" applyNumberFormat="1" applyFont="1" applyFill="1" applyBorder="1" applyAlignment="1" applyProtection="1">
      <alignment horizontal="center" vertical="center"/>
      <protection/>
    </xf>
    <xf numFmtId="0" fontId="5" fillId="34" borderId="69" xfId="46" applyNumberFormat="1" applyFont="1" applyFill="1" applyBorder="1" applyAlignment="1" applyProtection="1">
      <alignment horizontal="center" vertical="center"/>
      <protection/>
    </xf>
    <xf numFmtId="0" fontId="5" fillId="34" borderId="17" xfId="46"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74"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75" xfId="0" applyFont="1" applyFill="1" applyBorder="1" applyAlignment="1" applyProtection="1">
      <alignment horizontal="center" vertical="center"/>
      <protection/>
    </xf>
    <xf numFmtId="0" fontId="12" fillId="34" borderId="26" xfId="0" applyFont="1" applyFill="1" applyBorder="1" applyAlignment="1" applyProtection="1" quotePrefix="1">
      <alignment horizontal="left" wrapText="1"/>
      <protection/>
    </xf>
    <xf numFmtId="7" fontId="8" fillId="30" borderId="27" xfId="46" applyNumberFormat="1" applyFont="1" applyFill="1" applyBorder="1" applyAlignment="1" applyProtection="1">
      <alignment horizontal="right" vertical="center"/>
      <protection locked="0"/>
    </xf>
    <xf numFmtId="167" fontId="75" fillId="34" borderId="0" xfId="46" applyNumberFormat="1" applyFont="1" applyFill="1" applyBorder="1" applyAlignment="1" applyProtection="1">
      <alignment horizontal="left" wrapText="1"/>
      <protection/>
    </xf>
    <xf numFmtId="167" fontId="75" fillId="34" borderId="14" xfId="46" applyNumberFormat="1" applyFont="1" applyFill="1" applyBorder="1" applyAlignment="1" applyProtection="1">
      <alignment horizontal="left" wrapText="1"/>
      <protection/>
    </xf>
    <xf numFmtId="0" fontId="14" fillId="34" borderId="48" xfId="0" applyFont="1" applyFill="1" applyBorder="1" applyAlignment="1" applyProtection="1">
      <alignment horizontal="left" vertical="center"/>
      <protection/>
    </xf>
    <xf numFmtId="0" fontId="14" fillId="34" borderId="34" xfId="0" applyFont="1" applyFill="1" applyBorder="1" applyAlignment="1" applyProtection="1">
      <alignment horizontal="left" vertical="center"/>
      <protection/>
    </xf>
    <xf numFmtId="0" fontId="14" fillId="34" borderId="35" xfId="0" applyFont="1" applyFill="1" applyBorder="1" applyAlignment="1" applyProtection="1">
      <alignment horizontal="left" vertical="center"/>
      <protection/>
    </xf>
    <xf numFmtId="0" fontId="9" fillId="34" borderId="48" xfId="0" applyNumberFormat="1" applyFont="1" applyFill="1" applyBorder="1" applyAlignment="1" applyProtection="1">
      <alignment horizontal="left" vertical="center"/>
      <protection/>
    </xf>
    <xf numFmtId="0" fontId="9" fillId="34" borderId="34" xfId="0" applyNumberFormat="1" applyFont="1" applyFill="1" applyBorder="1" applyAlignment="1" applyProtection="1">
      <alignment horizontal="left" vertical="center"/>
      <protection/>
    </xf>
    <xf numFmtId="0" fontId="9" fillId="34" borderId="35" xfId="0" applyNumberFormat="1" applyFont="1" applyFill="1" applyBorder="1" applyAlignment="1" applyProtection="1">
      <alignment horizontal="left" vertical="center"/>
      <protection/>
    </xf>
    <xf numFmtId="168" fontId="9" fillId="34" borderId="48" xfId="0" applyNumberFormat="1" applyFont="1" applyFill="1" applyBorder="1" applyAlignment="1" applyProtection="1">
      <alignment horizontal="left" vertical="center"/>
      <protection/>
    </xf>
    <xf numFmtId="168" fontId="9" fillId="34" borderId="34" xfId="0" applyNumberFormat="1" applyFont="1" applyFill="1" applyBorder="1" applyAlignment="1" applyProtection="1">
      <alignment horizontal="left" vertical="center"/>
      <protection/>
    </xf>
    <xf numFmtId="168" fontId="9" fillId="34" borderId="35" xfId="0" applyNumberFormat="1" applyFont="1" applyFill="1" applyBorder="1" applyAlignment="1" applyProtection="1">
      <alignment horizontal="left" vertical="center"/>
      <protection/>
    </xf>
    <xf numFmtId="167" fontId="75" fillId="34" borderId="24" xfId="46" applyNumberFormat="1" applyFont="1" applyFill="1" applyBorder="1" applyAlignment="1" applyProtection="1">
      <alignment horizontal="left" wrapText="1"/>
      <protection/>
    </xf>
    <xf numFmtId="167" fontId="75" fillId="34" borderId="25" xfId="46" applyNumberFormat="1" applyFont="1" applyFill="1" applyBorder="1" applyAlignment="1" applyProtection="1">
      <alignment horizontal="left" wrapText="1"/>
      <protection/>
    </xf>
    <xf numFmtId="0" fontId="8" fillId="34" borderId="0" xfId="0" applyFont="1" applyFill="1" applyBorder="1" applyAlignment="1" applyProtection="1">
      <alignment horizontal="left" vertical="top" wrapText="1"/>
      <protection/>
    </xf>
    <xf numFmtId="0" fontId="8" fillId="34" borderId="14" xfId="0" applyFont="1" applyFill="1" applyBorder="1" applyAlignment="1" applyProtection="1">
      <alignment horizontal="left" vertical="top" wrapText="1"/>
      <protection/>
    </xf>
    <xf numFmtId="0" fontId="83" fillId="37" borderId="0"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protection/>
    </xf>
    <xf numFmtId="0" fontId="5" fillId="34" borderId="76" xfId="46" applyNumberFormat="1" applyFont="1" applyFill="1" applyBorder="1" applyAlignment="1" applyProtection="1">
      <alignment horizontal="center" vertical="center"/>
      <protection/>
    </xf>
    <xf numFmtId="0" fontId="5" fillId="34" borderId="57" xfId="46" applyNumberFormat="1" applyFont="1" applyFill="1" applyBorder="1" applyAlignment="1" applyProtection="1">
      <alignment horizontal="center" vertical="center"/>
      <protection/>
    </xf>
    <xf numFmtId="0" fontId="5" fillId="34" borderId="56" xfId="46" applyNumberFormat="1" applyFont="1" applyFill="1" applyBorder="1" applyAlignment="1" applyProtection="1">
      <alignment horizontal="center" vertical="center"/>
      <protection/>
    </xf>
    <xf numFmtId="0" fontId="5" fillId="34" borderId="58" xfId="46" applyNumberFormat="1" applyFont="1" applyFill="1" applyBorder="1" applyAlignment="1" applyProtection="1">
      <alignment horizontal="center" vertical="center"/>
      <protection/>
    </xf>
    <xf numFmtId="7" fontId="8" fillId="30" borderId="28" xfId="46" applyNumberFormat="1" applyFont="1" applyFill="1" applyBorder="1" applyAlignment="1" applyProtection="1">
      <alignment horizontal="right" vertical="center"/>
      <protection locked="0"/>
    </xf>
    <xf numFmtId="0" fontId="78" fillId="34" borderId="65" xfId="0" applyFont="1" applyFill="1" applyBorder="1" applyAlignment="1">
      <alignment horizontal="center" vertical="center"/>
    </xf>
    <xf numFmtId="0" fontId="78" fillId="34" borderId="63" xfId="0" applyFont="1" applyFill="1" applyBorder="1" applyAlignment="1">
      <alignment horizontal="center" vertical="center"/>
    </xf>
    <xf numFmtId="0" fontId="78" fillId="34" borderId="65" xfId="0" applyFont="1" applyFill="1" applyBorder="1" applyAlignment="1">
      <alignment horizontal="center" vertical="center" wrapText="1"/>
    </xf>
    <xf numFmtId="0" fontId="78" fillId="34" borderId="63" xfId="0" applyFont="1" applyFill="1" applyBorder="1" applyAlignment="1">
      <alignment horizontal="center" vertical="center" wrapText="1"/>
    </xf>
    <xf numFmtId="0" fontId="81" fillId="34" borderId="15" xfId="0" applyFont="1" applyFill="1" applyBorder="1" applyAlignment="1">
      <alignment horizontal="left" vertical="center"/>
    </xf>
    <xf numFmtId="168" fontId="81" fillId="34" borderId="15" xfId="0" applyNumberFormat="1" applyFont="1" applyFill="1" applyBorder="1" applyAlignment="1">
      <alignment horizontal="left" vertical="center"/>
    </xf>
    <xf numFmtId="0" fontId="83" fillId="37" borderId="0" xfId="0" applyFont="1" applyFill="1" applyAlignment="1">
      <alignment horizontal="center" vertical="center"/>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90" fillId="39" borderId="77" xfId="50" applyFont="1" applyFill="1" applyBorder="1" applyAlignment="1">
      <alignment horizontal="center" vertical="center" wrapText="1"/>
      <protection/>
    </xf>
    <xf numFmtId="0" fontId="90" fillId="39" borderId="78" xfId="50" applyFont="1" applyFill="1" applyBorder="1" applyAlignment="1">
      <alignment horizontal="center" vertical="center" wrapText="1"/>
      <protection/>
    </xf>
    <xf numFmtId="0" fontId="90" fillId="39" borderId="79" xfId="50" applyFont="1" applyFill="1" applyBorder="1" applyAlignment="1">
      <alignment horizontal="center" vertical="center" wrapText="1"/>
      <protection/>
    </xf>
    <xf numFmtId="0" fontId="55" fillId="0" borderId="0" xfId="49">
      <alignment/>
      <protection/>
    </xf>
    <xf numFmtId="0" fontId="9" fillId="0" borderId="0" xfId="50" applyFont="1" applyAlignment="1">
      <alignment horizontal="center" vertical="center" wrapText="1"/>
      <protection/>
    </xf>
    <xf numFmtId="4" fontId="9" fillId="0" borderId="0" xfId="50" applyNumberFormat="1" applyFont="1" applyAlignment="1">
      <alignment horizontal="center" vertical="center" wrapText="1"/>
      <protection/>
    </xf>
    <xf numFmtId="0" fontId="2" fillId="0" borderId="0" xfId="50" applyAlignment="1">
      <alignment vertical="center" wrapText="1"/>
      <protection/>
    </xf>
    <xf numFmtId="4" fontId="2" fillId="0" borderId="0" xfId="50" applyNumberFormat="1" applyAlignment="1">
      <alignment vertical="center"/>
      <protection/>
    </xf>
    <xf numFmtId="0" fontId="2" fillId="0" borderId="0" xfId="50" applyAlignment="1">
      <alignment vertical="center"/>
      <protection/>
    </xf>
    <xf numFmtId="0" fontId="2" fillId="0" borderId="0" xfId="50" applyAlignment="1">
      <alignment wrapText="1"/>
      <protection/>
    </xf>
    <xf numFmtId="4" fontId="2" fillId="0" borderId="0" xfId="50" applyNumberFormat="1">
      <alignment/>
      <protection/>
    </xf>
    <xf numFmtId="0" fontId="2" fillId="0" borderId="0" xfId="50">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3 3" xfId="49"/>
    <cellStyle name="Normal 4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border/>
    </dxf>
    <dxf>
      <font>
        <b/>
        <i val="0"/>
        <color rgb="FF00B05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15</xdr:row>
      <xdr:rowOff>38100</xdr:rowOff>
    </xdr:from>
    <xdr:to>
      <xdr:col>2</xdr:col>
      <xdr:colOff>276225</xdr:colOff>
      <xdr:row>16</xdr:row>
      <xdr:rowOff>85725</xdr:rowOff>
    </xdr:to>
    <xdr:pic macro="[0]!AddFinessET">
      <xdr:nvPicPr>
        <xdr:cNvPr id="1" name="Image 1"/>
        <xdr:cNvPicPr preferRelativeResize="1">
          <a:picLocks noChangeAspect="1"/>
        </xdr:cNvPicPr>
      </xdr:nvPicPr>
      <xdr:blipFill>
        <a:blip r:embed="rId1"/>
        <a:stretch>
          <a:fillRect/>
        </a:stretch>
      </xdr:blipFill>
      <xdr:spPr>
        <a:xfrm>
          <a:off x="409575" y="3171825"/>
          <a:ext cx="219075" cy="238125"/>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16</xdr:row>
      <xdr:rowOff>95250</xdr:rowOff>
    </xdr:to>
    <xdr:pic macro="[0]!ModifyFinessET">
      <xdr:nvPicPr>
        <xdr:cNvPr id="2" name="Image 2"/>
        <xdr:cNvPicPr preferRelativeResize="1">
          <a:picLocks noChangeAspect="1"/>
        </xdr:cNvPicPr>
      </xdr:nvPicPr>
      <xdr:blipFill>
        <a:blip r:embed="rId2"/>
        <a:stretch>
          <a:fillRect/>
        </a:stretch>
      </xdr:blipFill>
      <xdr:spPr>
        <a:xfrm>
          <a:off x="695325" y="3171825"/>
          <a:ext cx="219075" cy="247650"/>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16</xdr:row>
      <xdr:rowOff>95250</xdr:rowOff>
    </xdr:to>
    <xdr:pic macro="[0]!DeleteFinessET">
      <xdr:nvPicPr>
        <xdr:cNvPr id="3" name="Image 3"/>
        <xdr:cNvPicPr preferRelativeResize="1">
          <a:picLocks noChangeAspect="1"/>
        </xdr:cNvPicPr>
      </xdr:nvPicPr>
      <xdr:blipFill>
        <a:blip r:embed="rId3"/>
        <a:stretch>
          <a:fillRect/>
        </a:stretch>
      </xdr:blipFill>
      <xdr:spPr>
        <a:xfrm>
          <a:off x="971550" y="3171825"/>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73</xdr:row>
      <xdr:rowOff>161925</xdr:rowOff>
    </xdr:from>
    <xdr:to>
      <xdr:col>6</xdr:col>
      <xdr:colOff>676275</xdr:colOff>
      <xdr:row>73</xdr:row>
      <xdr:rowOff>161925</xdr:rowOff>
    </xdr:to>
    <xdr:sp>
      <xdr:nvSpPr>
        <xdr:cNvPr id="1" name="Line 162"/>
        <xdr:cNvSpPr>
          <a:spLocks/>
        </xdr:cNvSpPr>
      </xdr:nvSpPr>
      <xdr:spPr>
        <a:xfrm>
          <a:off x="5229225" y="12220575"/>
          <a:ext cx="361950" cy="0"/>
        </a:xfrm>
        <a:prstGeom prst="line">
          <a:avLst/>
        </a:prstGeom>
        <a:noFill/>
        <a:ln w="28575" cmpd="sng">
          <a:solidFill>
            <a:srgbClr val="ED7D31"/>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5</xdr:row>
      <xdr:rowOff>142875</xdr:rowOff>
    </xdr:from>
    <xdr:to>
      <xdr:col>6</xdr:col>
      <xdr:colOff>790575</xdr:colOff>
      <xdr:row>6</xdr:row>
      <xdr:rowOff>180975</xdr:rowOff>
    </xdr:to>
    <xdr:pic macro="[0]!AddComptesLiaisonColumn">
      <xdr:nvPicPr>
        <xdr:cNvPr id="1" name="Image 1"/>
        <xdr:cNvPicPr preferRelativeResize="1">
          <a:picLocks noChangeAspect="1"/>
        </xdr:cNvPicPr>
      </xdr:nvPicPr>
      <xdr:blipFill>
        <a:blip r:embed="rId1"/>
        <a:stretch>
          <a:fillRect/>
        </a:stretch>
      </xdr:blipFill>
      <xdr:spPr>
        <a:xfrm>
          <a:off x="7086600" y="1638300"/>
          <a:ext cx="209550" cy="228600"/>
        </a:xfrm>
        <a:prstGeom prst="rect">
          <a:avLst/>
        </a:prstGeom>
        <a:noFill/>
        <a:ln w="9525" cmpd="sng">
          <a:noFill/>
        </a:ln>
      </xdr:spPr>
    </xdr:pic>
    <xdr:clientData/>
  </xdr:twoCellAnchor>
  <xdr:twoCellAnchor editAs="oneCell">
    <xdr:from>
      <xdr:col>6</xdr:col>
      <xdr:colOff>838200</xdr:colOff>
      <xdr:row>5</xdr:row>
      <xdr:rowOff>133350</xdr:rowOff>
    </xdr:from>
    <xdr:to>
      <xdr:col>6</xdr:col>
      <xdr:colOff>1057275</xdr:colOff>
      <xdr:row>6</xdr:row>
      <xdr:rowOff>180975</xdr:rowOff>
    </xdr:to>
    <xdr:pic macro="[0]!DeleteCompteLiaisonColumn">
      <xdr:nvPicPr>
        <xdr:cNvPr id="2" name="Image 3"/>
        <xdr:cNvPicPr preferRelativeResize="1">
          <a:picLocks noChangeAspect="1"/>
        </xdr:cNvPicPr>
      </xdr:nvPicPr>
      <xdr:blipFill>
        <a:blip r:embed="rId2"/>
        <a:stretch>
          <a:fillRect/>
        </a:stretch>
      </xdr:blipFill>
      <xdr:spPr>
        <a:xfrm>
          <a:off x="7343775" y="1628775"/>
          <a:ext cx="219075" cy="23812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B1"/>
  <sheetViews>
    <sheetView zoomScalePageLayoutView="0" workbookViewId="0" topLeftCell="A1">
      <selection activeCell="A1" sqref="A1"/>
    </sheetView>
  </sheetViews>
  <sheetFormatPr defaultColWidth="11.421875" defaultRowHeight="15"/>
  <cols>
    <col min="1" max="1" width="27.28125" style="0" bestFit="1" customWidth="1"/>
  </cols>
  <sheetData>
    <row r="1" spans="1:2" ht="14.25">
      <c r="A1" t="s">
        <v>87</v>
      </c>
      <c r="B1">
        <f>'Page de garde'!$A$4</f>
        <v>0</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6">
    <tabColor rgb="FF92D050"/>
  </sheetPr>
  <dimension ref="A1:M54"/>
  <sheetViews>
    <sheetView showGridLines="0" zoomScalePageLayoutView="0" workbookViewId="0" topLeftCell="A1">
      <selection activeCell="B1" sqref="B1"/>
    </sheetView>
  </sheetViews>
  <sheetFormatPr defaultColWidth="11.421875" defaultRowHeight="15"/>
  <cols>
    <col min="1" max="1" width="2.00390625" style="0" customWidth="1"/>
    <col min="2" max="2" width="2.7109375" style="247" customWidth="1"/>
    <col min="12" max="12" width="47.28125" style="0" customWidth="1"/>
    <col min="13" max="13" width="2.8515625" style="0" customWidth="1"/>
  </cols>
  <sheetData>
    <row r="1" spans="1:13" ht="15" thickBot="1">
      <c r="A1" s="261"/>
      <c r="B1" s="278" t="s">
        <v>210</v>
      </c>
      <c r="C1" s="262"/>
      <c r="D1" s="262"/>
      <c r="E1" s="262"/>
      <c r="F1" s="262"/>
      <c r="G1" s="262"/>
      <c r="H1" s="262"/>
      <c r="I1" s="262"/>
      <c r="J1" s="262"/>
      <c r="K1" s="262"/>
      <c r="L1" s="262"/>
      <c r="M1" s="263"/>
    </row>
    <row r="2" spans="1:13" ht="15.75" thickBot="1">
      <c r="A2" s="264"/>
      <c r="B2" s="297" t="s">
        <v>139</v>
      </c>
      <c r="C2" s="298"/>
      <c r="D2" s="298"/>
      <c r="E2" s="298"/>
      <c r="F2" s="298"/>
      <c r="G2" s="298"/>
      <c r="H2" s="298"/>
      <c r="I2" s="298"/>
      <c r="J2" s="298"/>
      <c r="K2" s="298"/>
      <c r="L2" s="299"/>
      <c r="M2" s="208"/>
    </row>
    <row r="3" spans="1:13" ht="14.25">
      <c r="A3" s="264"/>
      <c r="B3" s="212"/>
      <c r="C3" s="207"/>
      <c r="D3" s="207"/>
      <c r="E3" s="207"/>
      <c r="F3" s="207"/>
      <c r="G3" s="207"/>
      <c r="H3" s="207"/>
      <c r="I3" s="207"/>
      <c r="J3" s="207"/>
      <c r="K3" s="207"/>
      <c r="L3" s="207"/>
      <c r="M3" s="208"/>
    </row>
    <row r="4" spans="1:13" ht="60" customHeight="1">
      <c r="A4" s="264"/>
      <c r="B4" s="212"/>
      <c r="C4" s="300" t="s">
        <v>174</v>
      </c>
      <c r="D4" s="300"/>
      <c r="E4" s="300"/>
      <c r="F4" s="300"/>
      <c r="G4" s="300"/>
      <c r="H4" s="300"/>
      <c r="I4" s="300"/>
      <c r="J4" s="300"/>
      <c r="K4" s="300"/>
      <c r="L4" s="300"/>
      <c r="M4" s="208"/>
    </row>
    <row r="5" spans="1:13" ht="45" customHeight="1" thickBot="1">
      <c r="A5" s="264"/>
      <c r="B5" s="212"/>
      <c r="C5" s="300" t="s">
        <v>169</v>
      </c>
      <c r="D5" s="300"/>
      <c r="E5" s="300"/>
      <c r="F5" s="300"/>
      <c r="G5" s="300"/>
      <c r="H5" s="300"/>
      <c r="I5" s="300"/>
      <c r="J5" s="300"/>
      <c r="K5" s="300"/>
      <c r="L5" s="300"/>
      <c r="M5" s="208"/>
    </row>
    <row r="6" spans="1:13" ht="58.5" customHeight="1" thickBot="1">
      <c r="A6" s="264"/>
      <c r="B6" s="212"/>
      <c r="C6" s="301" t="s">
        <v>170</v>
      </c>
      <c r="D6" s="302"/>
      <c r="E6" s="302"/>
      <c r="F6" s="302"/>
      <c r="G6" s="302"/>
      <c r="H6" s="302"/>
      <c r="I6" s="302"/>
      <c r="J6" s="302"/>
      <c r="K6" s="302"/>
      <c r="L6" s="303"/>
      <c r="M6" s="208"/>
    </row>
    <row r="7" spans="1:13" ht="77.25" customHeight="1">
      <c r="A7" s="264"/>
      <c r="B7" s="212"/>
      <c r="C7" s="304" t="s">
        <v>175</v>
      </c>
      <c r="D7" s="304"/>
      <c r="E7" s="304"/>
      <c r="F7" s="304"/>
      <c r="G7" s="304"/>
      <c r="H7" s="304"/>
      <c r="I7" s="304"/>
      <c r="J7" s="304"/>
      <c r="K7" s="304"/>
      <c r="L7" s="304"/>
      <c r="M7" s="208"/>
    </row>
    <row r="8" spans="1:13" ht="14.25">
      <c r="A8" s="264"/>
      <c r="B8" s="212"/>
      <c r="C8" s="265"/>
      <c r="D8" s="265"/>
      <c r="E8" s="265"/>
      <c r="F8" s="265"/>
      <c r="G8" s="265"/>
      <c r="H8" s="265"/>
      <c r="I8" s="265"/>
      <c r="J8" s="265"/>
      <c r="K8" s="265"/>
      <c r="L8" s="265"/>
      <c r="M8" s="208"/>
    </row>
    <row r="9" spans="1:13" ht="14.25">
      <c r="A9" s="264"/>
      <c r="B9" s="212"/>
      <c r="C9" s="266" t="s">
        <v>140</v>
      </c>
      <c r="D9" s="267"/>
      <c r="E9" s="267"/>
      <c r="F9" s="267"/>
      <c r="G9" s="267"/>
      <c r="H9" s="268"/>
      <c r="I9" s="268"/>
      <c r="J9" s="269"/>
      <c r="K9" s="269"/>
      <c r="L9" s="269"/>
      <c r="M9" s="208"/>
    </row>
    <row r="10" spans="1:13" ht="14.25">
      <c r="A10" s="264"/>
      <c r="B10" s="212"/>
      <c r="C10" s="270"/>
      <c r="D10" s="269"/>
      <c r="E10" s="269"/>
      <c r="F10" s="269"/>
      <c r="G10" s="269"/>
      <c r="H10" s="269"/>
      <c r="I10" s="269"/>
      <c r="J10" s="269"/>
      <c r="K10" s="269"/>
      <c r="L10" s="269"/>
      <c r="M10" s="208"/>
    </row>
    <row r="11" spans="1:13" ht="28.5" customHeight="1">
      <c r="A11" s="264"/>
      <c r="B11" s="212"/>
      <c r="C11" s="305" t="s">
        <v>141</v>
      </c>
      <c r="D11" s="305"/>
      <c r="E11" s="305"/>
      <c r="F11" s="305"/>
      <c r="G11" s="305"/>
      <c r="H11" s="305"/>
      <c r="I11" s="305"/>
      <c r="J11" s="305"/>
      <c r="K11" s="305"/>
      <c r="L11" s="305"/>
      <c r="M11" s="208"/>
    </row>
    <row r="12" spans="1:13" ht="14.25">
      <c r="A12" s="264"/>
      <c r="B12" s="212"/>
      <c r="C12" s="292"/>
      <c r="D12" s="292"/>
      <c r="E12" s="292"/>
      <c r="F12" s="292"/>
      <c r="G12" s="292"/>
      <c r="H12" s="292"/>
      <c r="I12" s="292"/>
      <c r="J12" s="292"/>
      <c r="K12" s="292"/>
      <c r="L12" s="292"/>
      <c r="M12" s="208"/>
    </row>
    <row r="13" spans="1:13" ht="15" customHeight="1">
      <c r="A13" s="264"/>
      <c r="B13" s="212"/>
      <c r="C13" s="293" t="s">
        <v>142</v>
      </c>
      <c r="D13" s="293"/>
      <c r="E13" s="293"/>
      <c r="F13" s="293"/>
      <c r="G13" s="293"/>
      <c r="H13" s="293"/>
      <c r="I13" s="293"/>
      <c r="J13" s="293"/>
      <c r="K13" s="293"/>
      <c r="L13" s="293"/>
      <c r="M13" s="208"/>
    </row>
    <row r="14" spans="1:13" ht="14.25">
      <c r="A14" s="264"/>
      <c r="B14" s="212"/>
      <c r="C14" s="293"/>
      <c r="D14" s="293"/>
      <c r="E14" s="293"/>
      <c r="F14" s="293"/>
      <c r="G14" s="293"/>
      <c r="H14" s="293"/>
      <c r="I14" s="293"/>
      <c r="J14" s="293"/>
      <c r="K14" s="293"/>
      <c r="L14" s="293"/>
      <c r="M14" s="208"/>
    </row>
    <row r="15" spans="1:13" ht="14.25">
      <c r="A15" s="264"/>
      <c r="B15" s="212"/>
      <c r="C15" s="293" t="s">
        <v>143</v>
      </c>
      <c r="D15" s="293"/>
      <c r="E15" s="293"/>
      <c r="F15" s="293"/>
      <c r="G15" s="293"/>
      <c r="H15" s="293"/>
      <c r="I15" s="293"/>
      <c r="J15" s="293"/>
      <c r="K15" s="293"/>
      <c r="L15" s="293"/>
      <c r="M15" s="208"/>
    </row>
    <row r="16" spans="1:13" ht="14.25">
      <c r="A16" s="264"/>
      <c r="B16" s="212"/>
      <c r="C16" s="271"/>
      <c r="D16" s="271"/>
      <c r="E16" s="271"/>
      <c r="F16" s="271"/>
      <c r="G16" s="271"/>
      <c r="H16" s="271"/>
      <c r="I16" s="271"/>
      <c r="J16" s="271"/>
      <c r="K16" s="271"/>
      <c r="L16" s="271"/>
      <c r="M16" s="208"/>
    </row>
    <row r="17" spans="1:13" ht="14.25">
      <c r="A17" s="264"/>
      <c r="B17" s="212"/>
      <c r="C17" s="294" t="s">
        <v>144</v>
      </c>
      <c r="D17" s="294"/>
      <c r="E17" s="294"/>
      <c r="F17" s="294"/>
      <c r="G17" s="294"/>
      <c r="H17" s="294"/>
      <c r="I17" s="294"/>
      <c r="J17" s="271"/>
      <c r="K17" s="271"/>
      <c r="L17" s="271"/>
      <c r="M17" s="208"/>
    </row>
    <row r="18" spans="1:13" ht="14.25">
      <c r="A18" s="264"/>
      <c r="B18" s="212"/>
      <c r="C18" s="272"/>
      <c r="D18" s="272"/>
      <c r="E18" s="272"/>
      <c r="F18" s="272"/>
      <c r="G18" s="272"/>
      <c r="H18" s="272"/>
      <c r="I18" s="272"/>
      <c r="J18" s="272"/>
      <c r="K18" s="272"/>
      <c r="L18" s="272"/>
      <c r="M18" s="208"/>
    </row>
    <row r="19" spans="1:13" ht="34.5" customHeight="1">
      <c r="A19" s="264"/>
      <c r="B19" s="212"/>
      <c r="C19" s="295" t="s">
        <v>145</v>
      </c>
      <c r="D19" s="295"/>
      <c r="E19" s="295"/>
      <c r="F19" s="295"/>
      <c r="G19" s="295"/>
      <c r="H19" s="295"/>
      <c r="I19" s="295"/>
      <c r="J19" s="295"/>
      <c r="K19" s="295"/>
      <c r="L19" s="295"/>
      <c r="M19" s="208"/>
    </row>
    <row r="20" spans="1:13" ht="21.75" customHeight="1">
      <c r="A20" s="264"/>
      <c r="B20" s="212"/>
      <c r="C20" s="273" t="s">
        <v>146</v>
      </c>
      <c r="D20" s="274"/>
      <c r="E20" s="274"/>
      <c r="F20" s="274"/>
      <c r="G20" s="274"/>
      <c r="H20" s="274"/>
      <c r="I20" s="274"/>
      <c r="J20" s="274"/>
      <c r="K20" s="274"/>
      <c r="L20" s="274"/>
      <c r="M20" s="208"/>
    </row>
    <row r="21" spans="1:13" ht="30" customHeight="1">
      <c r="A21" s="264"/>
      <c r="B21" s="212"/>
      <c r="C21" s="295" t="s">
        <v>147</v>
      </c>
      <c r="D21" s="295"/>
      <c r="E21" s="295"/>
      <c r="F21" s="295"/>
      <c r="G21" s="295"/>
      <c r="H21" s="295"/>
      <c r="I21" s="295"/>
      <c r="J21" s="295"/>
      <c r="K21" s="295"/>
      <c r="L21" s="295"/>
      <c r="M21" s="208"/>
    </row>
    <row r="22" spans="1:13" ht="14.25">
      <c r="A22" s="264"/>
      <c r="B22" s="212"/>
      <c r="C22" s="295"/>
      <c r="D22" s="295"/>
      <c r="E22" s="295"/>
      <c r="F22" s="295"/>
      <c r="G22" s="295"/>
      <c r="H22" s="295"/>
      <c r="I22" s="295"/>
      <c r="J22" s="295"/>
      <c r="K22" s="295"/>
      <c r="L22" s="295"/>
      <c r="M22" s="208"/>
    </row>
    <row r="23" spans="1:13" ht="14.25">
      <c r="A23" s="264"/>
      <c r="B23" s="212"/>
      <c r="C23" s="290" t="s">
        <v>148</v>
      </c>
      <c r="D23" s="290"/>
      <c r="E23" s="290"/>
      <c r="F23" s="290"/>
      <c r="G23" s="290"/>
      <c r="H23" s="290"/>
      <c r="I23" s="290"/>
      <c r="J23" s="290"/>
      <c r="K23" s="290"/>
      <c r="L23" s="290"/>
      <c r="M23" s="208"/>
    </row>
    <row r="24" spans="1:13" ht="14.25">
      <c r="A24" s="264"/>
      <c r="B24" s="212"/>
      <c r="C24" s="273" t="s">
        <v>149</v>
      </c>
      <c r="D24" s="273"/>
      <c r="E24" s="273"/>
      <c r="F24" s="273"/>
      <c r="G24" s="273"/>
      <c r="H24" s="273"/>
      <c r="I24" s="273"/>
      <c r="J24" s="273"/>
      <c r="K24" s="273"/>
      <c r="L24" s="273"/>
      <c r="M24" s="208"/>
    </row>
    <row r="25" spans="1:13" ht="14.25">
      <c r="A25" s="264"/>
      <c r="B25" s="212"/>
      <c r="C25" s="275" t="s">
        <v>150</v>
      </c>
      <c r="D25" s="273"/>
      <c r="E25" s="273"/>
      <c r="F25" s="273"/>
      <c r="G25" s="273"/>
      <c r="H25" s="273"/>
      <c r="I25" s="273"/>
      <c r="J25" s="273"/>
      <c r="K25" s="273"/>
      <c r="L25" s="273"/>
      <c r="M25" s="208"/>
    </row>
    <row r="26" spans="1:13" ht="15">
      <c r="A26" s="264"/>
      <c r="B26" s="212"/>
      <c r="C26" s="275" t="s">
        <v>151</v>
      </c>
      <c r="D26" s="273"/>
      <c r="E26" s="273"/>
      <c r="F26" s="273"/>
      <c r="G26" s="273"/>
      <c r="H26" s="273"/>
      <c r="I26" s="273"/>
      <c r="J26" s="273"/>
      <c r="K26" s="273"/>
      <c r="L26" s="273"/>
      <c r="M26" s="208"/>
    </row>
    <row r="27" spans="1:13" ht="14.25">
      <c r="A27" s="264"/>
      <c r="B27" s="212"/>
      <c r="C27" s="291" t="s">
        <v>176</v>
      </c>
      <c r="D27" s="291"/>
      <c r="E27" s="291"/>
      <c r="F27" s="291"/>
      <c r="G27" s="291"/>
      <c r="H27" s="291"/>
      <c r="I27" s="291"/>
      <c r="J27" s="291"/>
      <c r="K27" s="291"/>
      <c r="L27" s="291"/>
      <c r="M27" s="208"/>
    </row>
    <row r="28" spans="1:13" ht="14.25">
      <c r="A28" s="264"/>
      <c r="B28" s="212"/>
      <c r="C28" s="273" t="s">
        <v>152</v>
      </c>
      <c r="D28" s="273"/>
      <c r="E28" s="273"/>
      <c r="F28" s="273"/>
      <c r="G28" s="273"/>
      <c r="H28" s="273"/>
      <c r="I28" s="273"/>
      <c r="J28" s="273"/>
      <c r="K28" s="273"/>
      <c r="L28" s="273"/>
      <c r="M28" s="208"/>
    </row>
    <row r="29" spans="1:13" ht="14.25">
      <c r="A29" s="264"/>
      <c r="B29" s="212"/>
      <c r="C29" s="275" t="s">
        <v>153</v>
      </c>
      <c r="D29" s="273"/>
      <c r="E29" s="273"/>
      <c r="F29" s="273"/>
      <c r="G29" s="273"/>
      <c r="H29" s="273"/>
      <c r="I29" s="273"/>
      <c r="J29" s="273"/>
      <c r="K29" s="273"/>
      <c r="L29" s="273"/>
      <c r="M29" s="208"/>
    </row>
    <row r="30" spans="1:13" ht="15">
      <c r="A30" s="264"/>
      <c r="B30" s="212"/>
      <c r="C30" s="275" t="s">
        <v>151</v>
      </c>
      <c r="D30" s="273"/>
      <c r="E30" s="273"/>
      <c r="F30" s="273"/>
      <c r="G30" s="273"/>
      <c r="H30" s="273"/>
      <c r="I30" s="273"/>
      <c r="J30" s="273"/>
      <c r="K30" s="273"/>
      <c r="L30" s="273"/>
      <c r="M30" s="208"/>
    </row>
    <row r="31" spans="1:13" ht="14.25">
      <c r="A31" s="264"/>
      <c r="B31" s="212"/>
      <c r="C31" s="275" t="s">
        <v>177</v>
      </c>
      <c r="D31" s="273"/>
      <c r="E31" s="273"/>
      <c r="F31" s="273"/>
      <c r="G31" s="273"/>
      <c r="H31" s="273"/>
      <c r="I31" s="273"/>
      <c r="J31" s="273"/>
      <c r="K31" s="273"/>
      <c r="L31" s="273"/>
      <c r="M31" s="208"/>
    </row>
    <row r="32" spans="1:13" ht="14.25">
      <c r="A32" s="264"/>
      <c r="B32" s="212"/>
      <c r="C32" s="273" t="s">
        <v>154</v>
      </c>
      <c r="D32" s="273"/>
      <c r="E32" s="273"/>
      <c r="F32" s="273"/>
      <c r="G32" s="273"/>
      <c r="H32" s="273"/>
      <c r="I32" s="273"/>
      <c r="J32" s="273"/>
      <c r="K32" s="273"/>
      <c r="L32" s="273"/>
      <c r="M32" s="208"/>
    </row>
    <row r="33" spans="1:13" ht="14.25">
      <c r="A33" s="264"/>
      <c r="B33" s="212"/>
      <c r="C33" s="273"/>
      <c r="D33" s="273"/>
      <c r="E33" s="273"/>
      <c r="F33" s="273"/>
      <c r="G33" s="273"/>
      <c r="H33" s="273"/>
      <c r="I33" s="273"/>
      <c r="J33" s="273"/>
      <c r="K33" s="273"/>
      <c r="L33" s="273"/>
      <c r="M33" s="208"/>
    </row>
    <row r="34" spans="1:13" ht="14.25">
      <c r="A34" s="264"/>
      <c r="B34" s="212"/>
      <c r="C34" s="266" t="s">
        <v>155</v>
      </c>
      <c r="D34" s="267"/>
      <c r="E34" s="267"/>
      <c r="F34" s="267"/>
      <c r="G34" s="267"/>
      <c r="H34" s="269"/>
      <c r="I34" s="269"/>
      <c r="J34" s="269"/>
      <c r="K34" s="269"/>
      <c r="L34" s="269"/>
      <c r="M34" s="208"/>
    </row>
    <row r="35" spans="1:13" ht="40.5" customHeight="1">
      <c r="A35" s="264"/>
      <c r="B35" s="212"/>
      <c r="C35" s="296" t="s">
        <v>156</v>
      </c>
      <c r="D35" s="296"/>
      <c r="E35" s="296"/>
      <c r="F35" s="296"/>
      <c r="G35" s="296"/>
      <c r="H35" s="296"/>
      <c r="I35" s="296"/>
      <c r="J35" s="296"/>
      <c r="K35" s="296"/>
      <c r="L35" s="296"/>
      <c r="M35" s="208"/>
    </row>
    <row r="36" spans="1:13" ht="15" customHeight="1">
      <c r="A36" s="264"/>
      <c r="B36" s="212"/>
      <c r="C36" s="276" t="s">
        <v>157</v>
      </c>
      <c r="D36" s="279"/>
      <c r="E36" s="279"/>
      <c r="F36" s="279"/>
      <c r="G36" s="279"/>
      <c r="H36" s="279"/>
      <c r="I36" s="279"/>
      <c r="J36" s="279"/>
      <c r="K36" s="279"/>
      <c r="L36" s="279"/>
      <c r="M36" s="208"/>
    </row>
    <row r="37" spans="1:13" ht="14.25">
      <c r="A37" s="264"/>
      <c r="B37" s="212"/>
      <c r="C37" s="277" t="s">
        <v>158</v>
      </c>
      <c r="D37" s="269"/>
      <c r="E37" s="269"/>
      <c r="F37" s="269"/>
      <c r="G37" s="269"/>
      <c r="H37" s="269"/>
      <c r="I37" s="269"/>
      <c r="J37" s="269"/>
      <c r="K37" s="269"/>
      <c r="L37" s="269"/>
      <c r="M37" s="208"/>
    </row>
    <row r="38" spans="1:13" ht="25.5" customHeight="1">
      <c r="A38" s="264"/>
      <c r="B38" s="212"/>
      <c r="C38" s="285" t="s">
        <v>159</v>
      </c>
      <c r="D38" s="285"/>
      <c r="E38" s="285"/>
      <c r="F38" s="285"/>
      <c r="G38" s="285"/>
      <c r="H38" s="285"/>
      <c r="I38" s="285"/>
      <c r="J38" s="285"/>
      <c r="K38" s="285"/>
      <c r="L38" s="285"/>
      <c r="M38" s="208"/>
    </row>
    <row r="39" spans="1:13" ht="15" customHeight="1">
      <c r="A39" s="264"/>
      <c r="B39" s="212"/>
      <c r="C39" s="277" t="s">
        <v>160</v>
      </c>
      <c r="D39" s="280"/>
      <c r="E39" s="280"/>
      <c r="F39" s="280"/>
      <c r="G39" s="280"/>
      <c r="H39" s="280"/>
      <c r="I39" s="280"/>
      <c r="J39" s="280"/>
      <c r="K39" s="280"/>
      <c r="L39" s="280"/>
      <c r="M39" s="208"/>
    </row>
    <row r="40" spans="1:13" ht="14.25">
      <c r="A40" s="264"/>
      <c r="B40" s="212"/>
      <c r="C40" s="277" t="s">
        <v>161</v>
      </c>
      <c r="D40" s="276"/>
      <c r="E40" s="276"/>
      <c r="F40" s="269"/>
      <c r="G40" s="269"/>
      <c r="H40" s="269"/>
      <c r="I40" s="269"/>
      <c r="J40" s="269"/>
      <c r="K40" s="269"/>
      <c r="L40" s="269"/>
      <c r="M40" s="208"/>
    </row>
    <row r="41" spans="1:13" ht="14.25">
      <c r="A41" s="264"/>
      <c r="B41" s="212"/>
      <c r="C41" s="277" t="s">
        <v>162</v>
      </c>
      <c r="D41" s="276"/>
      <c r="E41" s="276"/>
      <c r="F41" s="269"/>
      <c r="G41" s="269"/>
      <c r="H41" s="269"/>
      <c r="I41" s="269"/>
      <c r="J41" s="269"/>
      <c r="K41" s="269"/>
      <c r="L41" s="269"/>
      <c r="M41" s="208"/>
    </row>
    <row r="42" spans="1:13" ht="14.25">
      <c r="A42" s="264"/>
      <c r="B42" s="212"/>
      <c r="C42" s="281" t="s">
        <v>171</v>
      </c>
      <c r="D42" s="276"/>
      <c r="E42" s="276"/>
      <c r="F42" s="269"/>
      <c r="G42" s="269"/>
      <c r="H42" s="269"/>
      <c r="I42" s="269"/>
      <c r="J42" s="269"/>
      <c r="K42" s="269"/>
      <c r="L42" s="269"/>
      <c r="M42" s="208"/>
    </row>
    <row r="43" spans="1:13" ht="28.5" customHeight="1">
      <c r="A43" s="264"/>
      <c r="B43" s="212"/>
      <c r="C43" s="285" t="s">
        <v>163</v>
      </c>
      <c r="D43" s="285"/>
      <c r="E43" s="285"/>
      <c r="F43" s="285"/>
      <c r="G43" s="285"/>
      <c r="H43" s="285"/>
      <c r="I43" s="285"/>
      <c r="J43" s="285"/>
      <c r="K43" s="285"/>
      <c r="L43" s="285"/>
      <c r="M43" s="208"/>
    </row>
    <row r="44" spans="1:13" ht="28.5" customHeight="1">
      <c r="A44" s="264"/>
      <c r="B44" s="212"/>
      <c r="C44" s="286" t="s">
        <v>172</v>
      </c>
      <c r="D44" s="286"/>
      <c r="E44" s="286"/>
      <c r="F44" s="286"/>
      <c r="G44" s="286"/>
      <c r="H44" s="286"/>
      <c r="I44" s="286"/>
      <c r="J44" s="286"/>
      <c r="K44" s="286"/>
      <c r="L44" s="286"/>
      <c r="M44" s="208"/>
    </row>
    <row r="45" spans="1:13" ht="14.25">
      <c r="A45" s="264"/>
      <c r="B45" s="212"/>
      <c r="C45" s="287"/>
      <c r="D45" s="287"/>
      <c r="E45" s="287"/>
      <c r="F45" s="287"/>
      <c r="G45" s="287"/>
      <c r="H45" s="287"/>
      <c r="I45" s="287"/>
      <c r="J45" s="287"/>
      <c r="K45" s="287"/>
      <c r="L45" s="287"/>
      <c r="M45" s="208"/>
    </row>
    <row r="46" spans="1:13" ht="14.25">
      <c r="A46" s="264"/>
      <c r="B46" s="212"/>
      <c r="C46" s="266" t="s">
        <v>164</v>
      </c>
      <c r="D46" s="266"/>
      <c r="E46" s="266"/>
      <c r="F46" s="266"/>
      <c r="G46" s="266"/>
      <c r="H46" s="269"/>
      <c r="I46" s="269"/>
      <c r="J46" s="269"/>
      <c r="K46" s="269"/>
      <c r="L46" s="269"/>
      <c r="M46" s="208"/>
    </row>
    <row r="47" spans="1:13" ht="14.25">
      <c r="A47" s="264"/>
      <c r="B47" s="212"/>
      <c r="C47" s="288"/>
      <c r="D47" s="288"/>
      <c r="E47" s="288"/>
      <c r="F47" s="288"/>
      <c r="G47" s="288"/>
      <c r="H47" s="288"/>
      <c r="I47" s="288"/>
      <c r="J47" s="288"/>
      <c r="K47" s="288"/>
      <c r="L47" s="288"/>
      <c r="M47" s="208"/>
    </row>
    <row r="48" spans="1:13" ht="14.25">
      <c r="A48" s="264"/>
      <c r="B48" s="212"/>
      <c r="C48" s="276" t="s">
        <v>173</v>
      </c>
      <c r="D48" s="269"/>
      <c r="E48" s="269"/>
      <c r="F48" s="269"/>
      <c r="G48" s="269"/>
      <c r="H48" s="269"/>
      <c r="I48" s="269"/>
      <c r="J48" s="269"/>
      <c r="K48" s="269"/>
      <c r="L48" s="269"/>
      <c r="M48" s="208"/>
    </row>
    <row r="49" spans="1:13" ht="14.25">
      <c r="A49" s="264"/>
      <c r="B49" s="212"/>
      <c r="C49" s="276" t="s">
        <v>165</v>
      </c>
      <c r="D49" s="269"/>
      <c r="E49" s="269"/>
      <c r="F49" s="269"/>
      <c r="G49" s="269"/>
      <c r="H49" s="269"/>
      <c r="I49" s="269"/>
      <c r="J49" s="269"/>
      <c r="K49" s="269"/>
      <c r="L49" s="269"/>
      <c r="M49" s="208"/>
    </row>
    <row r="50" spans="1:13" ht="14.25">
      <c r="A50" s="264"/>
      <c r="B50" s="212"/>
      <c r="C50" s="277" t="s">
        <v>86</v>
      </c>
      <c r="D50" s="276"/>
      <c r="E50" s="276"/>
      <c r="F50" s="269"/>
      <c r="G50" s="269"/>
      <c r="H50" s="269"/>
      <c r="I50" s="269"/>
      <c r="J50" s="269"/>
      <c r="K50" s="269"/>
      <c r="L50" s="269"/>
      <c r="M50" s="208"/>
    </row>
    <row r="51" spans="1:13" ht="27" customHeight="1">
      <c r="A51" s="264"/>
      <c r="B51" s="212"/>
      <c r="C51" s="285" t="s">
        <v>166</v>
      </c>
      <c r="D51" s="285"/>
      <c r="E51" s="285"/>
      <c r="F51" s="285"/>
      <c r="G51" s="285"/>
      <c r="H51" s="285"/>
      <c r="I51" s="285"/>
      <c r="J51" s="285"/>
      <c r="K51" s="285"/>
      <c r="L51" s="285"/>
      <c r="M51" s="208"/>
    </row>
    <row r="52" spans="1:13" ht="27" customHeight="1">
      <c r="A52" s="264"/>
      <c r="B52" s="212"/>
      <c r="C52" s="289" t="s">
        <v>167</v>
      </c>
      <c r="D52" s="289"/>
      <c r="E52" s="289"/>
      <c r="F52" s="289"/>
      <c r="G52" s="289"/>
      <c r="H52" s="289"/>
      <c r="I52" s="289"/>
      <c r="J52" s="289"/>
      <c r="K52" s="289"/>
      <c r="L52" s="289"/>
      <c r="M52" s="208"/>
    </row>
    <row r="53" spans="1:13" ht="14.25">
      <c r="A53" s="264"/>
      <c r="B53" s="212"/>
      <c r="C53" s="277"/>
      <c r="D53" s="276"/>
      <c r="E53" s="276"/>
      <c r="F53" s="269"/>
      <c r="G53" s="269"/>
      <c r="H53" s="269"/>
      <c r="I53" s="269"/>
      <c r="J53" s="269"/>
      <c r="K53" s="269"/>
      <c r="L53" s="269"/>
      <c r="M53" s="208"/>
    </row>
    <row r="54" spans="1:13" ht="15" thickBot="1">
      <c r="A54" s="31"/>
      <c r="B54" s="213"/>
      <c r="C54" s="32"/>
      <c r="D54" s="32"/>
      <c r="E54" s="32"/>
      <c r="F54" s="32"/>
      <c r="G54" s="32"/>
      <c r="H54" s="32"/>
      <c r="I54" s="32"/>
      <c r="J54" s="32"/>
      <c r="K54" s="32"/>
      <c r="L54" s="32"/>
      <c r="M54" s="33"/>
    </row>
  </sheetData>
  <sheetProtection password="EAD6" sheet="1"/>
  <mergeCells count="24">
    <mergeCell ref="C35:L35"/>
    <mergeCell ref="C38:L38"/>
    <mergeCell ref="B2:L2"/>
    <mergeCell ref="C4:L4"/>
    <mergeCell ref="C5:L5"/>
    <mergeCell ref="C6:L6"/>
    <mergeCell ref="C7:L7"/>
    <mergeCell ref="C11:L11"/>
    <mergeCell ref="C21:L21"/>
    <mergeCell ref="C22:L22"/>
    <mergeCell ref="C23:L23"/>
    <mergeCell ref="C27:L27"/>
    <mergeCell ref="C12:L12"/>
    <mergeCell ref="C13:L13"/>
    <mergeCell ref="C14:L14"/>
    <mergeCell ref="C15:L15"/>
    <mergeCell ref="C17:I17"/>
    <mergeCell ref="C19:L19"/>
    <mergeCell ref="C43:L43"/>
    <mergeCell ref="C44:L44"/>
    <mergeCell ref="C45:L45"/>
    <mergeCell ref="C47:L47"/>
    <mergeCell ref="C51:L51"/>
    <mergeCell ref="C52:L5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369" customWidth="1"/>
    <col min="2" max="2" width="20.8515625" style="370" customWidth="1"/>
    <col min="3" max="3" width="46.00390625" style="371" customWidth="1"/>
    <col min="4" max="4" width="20.8515625" style="370" customWidth="1"/>
    <col min="5" max="5" width="11.421875" style="371" customWidth="1"/>
    <col min="6" max="16384" width="10.8515625" style="363" customWidth="1"/>
  </cols>
  <sheetData>
    <row r="1" spans="1:5" ht="18" thickBot="1">
      <c r="A1" s="360" t="s">
        <v>211</v>
      </c>
      <c r="B1" s="361"/>
      <c r="C1" s="362" t="s">
        <v>217</v>
      </c>
      <c r="D1" s="360"/>
      <c r="E1" s="360"/>
    </row>
    <row r="2" spans="1:5" ht="31.5" thickTop="1">
      <c r="A2" s="364" t="s">
        <v>212</v>
      </c>
      <c r="B2" s="365" t="s">
        <v>213</v>
      </c>
      <c r="C2" s="364" t="s">
        <v>214</v>
      </c>
      <c r="D2" s="365" t="s">
        <v>215</v>
      </c>
      <c r="E2" s="364" t="s">
        <v>216</v>
      </c>
    </row>
    <row r="3" spans="1:5" ht="12.75">
      <c r="A3" s="366"/>
      <c r="B3" s="367"/>
      <c r="C3" s="368"/>
      <c r="D3" s="367"/>
      <c r="E3" s="368">
        <f aca="true" t="shared" si="0" ref="E3:E66">IF(B3&lt;&gt;0,IF(ABS(B3-D3)&gt;0.1,"KO","OK"),"")</f>
      </c>
    </row>
    <row r="4" spans="1:5" ht="12.75">
      <c r="A4" s="366"/>
      <c r="B4" s="367"/>
      <c r="C4" s="368"/>
      <c r="D4" s="367"/>
      <c r="E4" s="368">
        <f t="shared" si="0"/>
      </c>
    </row>
    <row r="5" spans="1:5" ht="12.75">
      <c r="A5" s="366"/>
      <c r="B5" s="367"/>
      <c r="C5" s="368"/>
      <c r="D5" s="367"/>
      <c r="E5" s="368">
        <f t="shared" si="0"/>
      </c>
    </row>
    <row r="6" spans="1:5" ht="12.75">
      <c r="A6" s="366"/>
      <c r="B6" s="367"/>
      <c r="C6" s="368"/>
      <c r="D6" s="367"/>
      <c r="E6" s="368">
        <f t="shared" si="0"/>
      </c>
    </row>
    <row r="7" spans="1:5" ht="12.75">
      <c r="A7" s="366"/>
      <c r="B7" s="367"/>
      <c r="C7" s="368"/>
      <c r="D7" s="367"/>
      <c r="E7" s="368">
        <f t="shared" si="0"/>
      </c>
    </row>
    <row r="8" spans="1:5" ht="12.75">
      <c r="A8" s="366"/>
      <c r="B8" s="367"/>
      <c r="C8" s="368"/>
      <c r="D8" s="367"/>
      <c r="E8" s="368">
        <f t="shared" si="0"/>
      </c>
    </row>
    <row r="9" spans="1:5" ht="12.75">
      <c r="A9" s="366"/>
      <c r="B9" s="367"/>
      <c r="C9" s="368"/>
      <c r="D9" s="367"/>
      <c r="E9" s="368">
        <f t="shared" si="0"/>
      </c>
    </row>
    <row r="10" spans="1:5" ht="12.75">
      <c r="A10" s="366"/>
      <c r="B10" s="367"/>
      <c r="C10" s="368"/>
      <c r="D10" s="367"/>
      <c r="E10" s="368">
        <f t="shared" si="0"/>
      </c>
    </row>
    <row r="11" spans="1:5" ht="12.75">
      <c r="A11" s="366"/>
      <c r="B11" s="367"/>
      <c r="C11" s="368"/>
      <c r="D11" s="367"/>
      <c r="E11" s="368">
        <f t="shared" si="0"/>
      </c>
    </row>
    <row r="12" spans="1:5" ht="12.75">
      <c r="A12" s="366"/>
      <c r="B12" s="367"/>
      <c r="C12" s="368"/>
      <c r="D12" s="367"/>
      <c r="E12" s="368">
        <f t="shared" si="0"/>
      </c>
    </row>
    <row r="13" spans="1:5" ht="12.75">
      <c r="A13" s="366"/>
      <c r="B13" s="367"/>
      <c r="C13" s="368"/>
      <c r="D13" s="367"/>
      <c r="E13" s="368">
        <f t="shared" si="0"/>
      </c>
    </row>
    <row r="14" spans="1:5" ht="12.75">
      <c r="A14" s="366"/>
      <c r="B14" s="367"/>
      <c r="C14" s="368"/>
      <c r="D14" s="367"/>
      <c r="E14" s="368">
        <f t="shared" si="0"/>
      </c>
    </row>
    <row r="15" spans="1:5" ht="12.75">
      <c r="A15" s="366"/>
      <c r="B15" s="367"/>
      <c r="C15" s="368"/>
      <c r="D15" s="367"/>
      <c r="E15" s="368">
        <f t="shared" si="0"/>
      </c>
    </row>
    <row r="16" spans="1:5" ht="12.75">
      <c r="A16" s="366"/>
      <c r="B16" s="367"/>
      <c r="C16" s="368"/>
      <c r="D16" s="367"/>
      <c r="E16" s="368">
        <f t="shared" si="0"/>
      </c>
    </row>
    <row r="17" spans="1:5" ht="12.75">
      <c r="A17" s="366"/>
      <c r="B17" s="367"/>
      <c r="C17" s="368"/>
      <c r="D17" s="367"/>
      <c r="E17" s="368">
        <f t="shared" si="0"/>
      </c>
    </row>
    <row r="18" spans="1:5" ht="12.75">
      <c r="A18" s="366"/>
      <c r="B18" s="367"/>
      <c r="C18" s="368"/>
      <c r="D18" s="367"/>
      <c r="E18" s="368">
        <f t="shared" si="0"/>
      </c>
    </row>
    <row r="19" spans="1:5" ht="12.75">
      <c r="A19" s="366"/>
      <c r="B19" s="367"/>
      <c r="C19" s="368"/>
      <c r="D19" s="367"/>
      <c r="E19" s="368">
        <f t="shared" si="0"/>
      </c>
    </row>
    <row r="20" spans="1:5" ht="12.75">
      <c r="A20" s="366"/>
      <c r="B20" s="367"/>
      <c r="C20" s="368"/>
      <c r="D20" s="367"/>
      <c r="E20" s="368">
        <f t="shared" si="0"/>
      </c>
    </row>
    <row r="21" spans="1:5" ht="12.75">
      <c r="A21" s="366"/>
      <c r="B21" s="367"/>
      <c r="C21" s="368"/>
      <c r="D21" s="367"/>
      <c r="E21" s="368">
        <f t="shared" si="0"/>
      </c>
    </row>
    <row r="22" spans="1:5" ht="12.75">
      <c r="A22" s="366"/>
      <c r="B22" s="367"/>
      <c r="C22" s="368"/>
      <c r="D22" s="367"/>
      <c r="E22" s="368">
        <f t="shared" si="0"/>
      </c>
    </row>
    <row r="23" spans="1:5" ht="12.75">
      <c r="A23" s="366"/>
      <c r="B23" s="367"/>
      <c r="C23" s="368"/>
      <c r="D23" s="367"/>
      <c r="E23" s="368">
        <f t="shared" si="0"/>
      </c>
    </row>
    <row r="24" spans="1:5" ht="12.75">
      <c r="A24" s="366"/>
      <c r="B24" s="367"/>
      <c r="C24" s="368"/>
      <c r="D24" s="367"/>
      <c r="E24" s="368">
        <f t="shared" si="0"/>
      </c>
    </row>
    <row r="25" spans="1:5" ht="12.75">
      <c r="A25" s="366"/>
      <c r="B25" s="367"/>
      <c r="C25" s="368"/>
      <c r="D25" s="367"/>
      <c r="E25" s="368">
        <f t="shared" si="0"/>
      </c>
    </row>
    <row r="26" spans="1:5" ht="12.75">
      <c r="A26" s="366"/>
      <c r="B26" s="367"/>
      <c r="C26" s="368"/>
      <c r="D26" s="367"/>
      <c r="E26" s="368">
        <f t="shared" si="0"/>
      </c>
    </row>
    <row r="27" spans="1:5" ht="12.75">
      <c r="A27" s="366"/>
      <c r="B27" s="367"/>
      <c r="C27" s="368"/>
      <c r="D27" s="367"/>
      <c r="E27" s="368">
        <f t="shared" si="0"/>
      </c>
    </row>
    <row r="28" spans="1:5" ht="12.75">
      <c r="A28" s="366"/>
      <c r="B28" s="367"/>
      <c r="C28" s="368"/>
      <c r="D28" s="367"/>
      <c r="E28" s="368">
        <f t="shared" si="0"/>
      </c>
    </row>
    <row r="29" spans="1:5" ht="12.75">
      <c r="A29" s="366"/>
      <c r="B29" s="367"/>
      <c r="C29" s="368"/>
      <c r="D29" s="367"/>
      <c r="E29" s="368">
        <f t="shared" si="0"/>
      </c>
    </row>
    <row r="30" spans="1:5" ht="12.75">
      <c r="A30" s="366"/>
      <c r="B30" s="367"/>
      <c r="C30" s="368"/>
      <c r="D30" s="367"/>
      <c r="E30" s="368">
        <f t="shared" si="0"/>
      </c>
    </row>
    <row r="31" spans="1:5" ht="12.75">
      <c r="A31" s="366"/>
      <c r="B31" s="367"/>
      <c r="C31" s="368"/>
      <c r="D31" s="367"/>
      <c r="E31" s="368">
        <f t="shared" si="0"/>
      </c>
    </row>
    <row r="32" spans="1:5" ht="12.75">
      <c r="A32" s="366"/>
      <c r="B32" s="367"/>
      <c r="C32" s="368"/>
      <c r="D32" s="367"/>
      <c r="E32" s="368">
        <f t="shared" si="0"/>
      </c>
    </row>
    <row r="33" spans="1:5" ht="12.75">
      <c r="A33" s="366"/>
      <c r="B33" s="367"/>
      <c r="C33" s="368"/>
      <c r="D33" s="367"/>
      <c r="E33" s="368">
        <f t="shared" si="0"/>
      </c>
    </row>
    <row r="34" spans="1:5" ht="12.75">
      <c r="A34" s="366"/>
      <c r="B34" s="367"/>
      <c r="C34" s="368"/>
      <c r="D34" s="367"/>
      <c r="E34" s="368">
        <f t="shared" si="0"/>
      </c>
    </row>
    <row r="35" spans="1:5" ht="12.75">
      <c r="A35" s="366"/>
      <c r="B35" s="367"/>
      <c r="C35" s="368"/>
      <c r="D35" s="367"/>
      <c r="E35" s="368">
        <f t="shared" si="0"/>
      </c>
    </row>
    <row r="36" spans="1:5" ht="12.75">
      <c r="A36" s="366"/>
      <c r="B36" s="367"/>
      <c r="C36" s="368"/>
      <c r="D36" s="367"/>
      <c r="E36" s="368">
        <f t="shared" si="0"/>
      </c>
    </row>
    <row r="37" spans="1:5" ht="12.75">
      <c r="A37" s="366"/>
      <c r="B37" s="367"/>
      <c r="C37" s="368"/>
      <c r="D37" s="367"/>
      <c r="E37" s="368">
        <f t="shared" si="0"/>
      </c>
    </row>
    <row r="38" spans="1:5" ht="12.75">
      <c r="A38" s="366"/>
      <c r="B38" s="367"/>
      <c r="C38" s="368"/>
      <c r="D38" s="367"/>
      <c r="E38" s="368">
        <f t="shared" si="0"/>
      </c>
    </row>
    <row r="39" spans="1:5" ht="12.75">
      <c r="A39" s="366"/>
      <c r="B39" s="367"/>
      <c r="C39" s="368"/>
      <c r="D39" s="367"/>
      <c r="E39" s="368">
        <f t="shared" si="0"/>
      </c>
    </row>
    <row r="40" spans="1:5" ht="12.75">
      <c r="A40" s="366"/>
      <c r="B40" s="367"/>
      <c r="C40" s="368"/>
      <c r="D40" s="367"/>
      <c r="E40" s="368">
        <f t="shared" si="0"/>
      </c>
    </row>
    <row r="41" spans="1:5" ht="12.75">
      <c r="A41" s="366"/>
      <c r="B41" s="367"/>
      <c r="C41" s="368"/>
      <c r="D41" s="367"/>
      <c r="E41" s="368">
        <f t="shared" si="0"/>
      </c>
    </row>
    <row r="42" spans="1:5" ht="12.75">
      <c r="A42" s="366"/>
      <c r="B42" s="367"/>
      <c r="C42" s="368"/>
      <c r="D42" s="367"/>
      <c r="E42" s="368">
        <f t="shared" si="0"/>
      </c>
    </row>
    <row r="43" spans="1:5" ht="12.75">
      <c r="A43" s="366"/>
      <c r="B43" s="367"/>
      <c r="C43" s="368"/>
      <c r="D43" s="367"/>
      <c r="E43" s="368">
        <f t="shared" si="0"/>
      </c>
    </row>
    <row r="44" spans="1:5" ht="12.75">
      <c r="A44" s="366"/>
      <c r="B44" s="367"/>
      <c r="C44" s="368"/>
      <c r="D44" s="367"/>
      <c r="E44" s="368">
        <f t="shared" si="0"/>
      </c>
    </row>
    <row r="45" spans="1:5" ht="12.75">
      <c r="A45" s="366"/>
      <c r="B45" s="367"/>
      <c r="C45" s="368"/>
      <c r="D45" s="367"/>
      <c r="E45" s="368">
        <f t="shared" si="0"/>
      </c>
    </row>
    <row r="46" spans="1:5" ht="12.75">
      <c r="A46" s="366"/>
      <c r="B46" s="367"/>
      <c r="C46" s="368"/>
      <c r="D46" s="367"/>
      <c r="E46" s="368">
        <f t="shared" si="0"/>
      </c>
    </row>
    <row r="47" spans="1:5" ht="12.75">
      <c r="A47" s="366"/>
      <c r="B47" s="367"/>
      <c r="C47" s="368"/>
      <c r="D47" s="367"/>
      <c r="E47" s="368">
        <f t="shared" si="0"/>
      </c>
    </row>
    <row r="48" spans="1:5" ht="12.75">
      <c r="A48" s="366"/>
      <c r="B48" s="367"/>
      <c r="C48" s="368"/>
      <c r="D48" s="367"/>
      <c r="E48" s="368">
        <f t="shared" si="0"/>
      </c>
    </row>
    <row r="49" spans="1:5" ht="12.75">
      <c r="A49" s="366"/>
      <c r="B49" s="367"/>
      <c r="C49" s="368"/>
      <c r="D49" s="367"/>
      <c r="E49" s="368">
        <f t="shared" si="0"/>
      </c>
    </row>
    <row r="50" spans="1:5" ht="12.75">
      <c r="A50" s="366"/>
      <c r="B50" s="367"/>
      <c r="C50" s="368"/>
      <c r="D50" s="367"/>
      <c r="E50" s="368">
        <f t="shared" si="0"/>
      </c>
    </row>
    <row r="51" spans="1:5" ht="12.75">
      <c r="A51" s="366"/>
      <c r="B51" s="367"/>
      <c r="C51" s="368"/>
      <c r="D51" s="367"/>
      <c r="E51" s="368">
        <f t="shared" si="0"/>
      </c>
    </row>
    <row r="52" spans="1:5" ht="12.75">
      <c r="A52" s="366"/>
      <c r="B52" s="367"/>
      <c r="C52" s="368"/>
      <c r="D52" s="367"/>
      <c r="E52" s="368">
        <f t="shared" si="0"/>
      </c>
    </row>
    <row r="53" spans="1:5" ht="12.75">
      <c r="A53" s="366"/>
      <c r="B53" s="367"/>
      <c r="C53" s="368"/>
      <c r="D53" s="367"/>
      <c r="E53" s="368">
        <f t="shared" si="0"/>
      </c>
    </row>
    <row r="54" spans="1:5" ht="12.75">
      <c r="A54" s="366"/>
      <c r="B54" s="367"/>
      <c r="C54" s="368"/>
      <c r="D54" s="367"/>
      <c r="E54" s="368">
        <f t="shared" si="0"/>
      </c>
    </row>
    <row r="55" spans="1:5" ht="12.75">
      <c r="A55" s="366"/>
      <c r="B55" s="367"/>
      <c r="C55" s="368"/>
      <c r="D55" s="367"/>
      <c r="E55" s="368">
        <f t="shared" si="0"/>
      </c>
    </row>
    <row r="56" spans="1:5" ht="12.75">
      <c r="A56" s="366"/>
      <c r="B56" s="367"/>
      <c r="C56" s="368"/>
      <c r="D56" s="367"/>
      <c r="E56" s="368">
        <f t="shared" si="0"/>
      </c>
    </row>
    <row r="57" spans="1:5" ht="12.75">
      <c r="A57" s="366"/>
      <c r="B57" s="367"/>
      <c r="C57" s="368"/>
      <c r="D57" s="367"/>
      <c r="E57" s="368">
        <f t="shared" si="0"/>
      </c>
    </row>
    <row r="58" spans="1:5" ht="12.75">
      <c r="A58" s="366"/>
      <c r="B58" s="367"/>
      <c r="C58" s="368"/>
      <c r="D58" s="367"/>
      <c r="E58" s="368">
        <f t="shared" si="0"/>
      </c>
    </row>
    <row r="59" spans="1:5" ht="12.75">
      <c r="A59" s="366"/>
      <c r="B59" s="367"/>
      <c r="C59" s="368"/>
      <c r="D59" s="367"/>
      <c r="E59" s="368">
        <f t="shared" si="0"/>
      </c>
    </row>
    <row r="60" spans="1:5" ht="12.75">
      <c r="A60" s="366"/>
      <c r="B60" s="367"/>
      <c r="C60" s="368"/>
      <c r="D60" s="367"/>
      <c r="E60" s="368">
        <f t="shared" si="0"/>
      </c>
    </row>
    <row r="61" spans="1:5" ht="12.75">
      <c r="A61" s="366"/>
      <c r="B61" s="367"/>
      <c r="C61" s="368"/>
      <c r="D61" s="367"/>
      <c r="E61" s="368">
        <f t="shared" si="0"/>
      </c>
    </row>
    <row r="62" spans="1:5" ht="12.75">
      <c r="A62" s="366"/>
      <c r="B62" s="367"/>
      <c r="C62" s="368"/>
      <c r="D62" s="367"/>
      <c r="E62" s="368">
        <f t="shared" si="0"/>
      </c>
    </row>
    <row r="63" spans="1:5" ht="12.75">
      <c r="A63" s="366"/>
      <c r="B63" s="367"/>
      <c r="C63" s="368"/>
      <c r="D63" s="367"/>
      <c r="E63" s="368">
        <f t="shared" si="0"/>
      </c>
    </row>
    <row r="64" spans="1:5" ht="12.75">
      <c r="A64" s="366"/>
      <c r="B64" s="367"/>
      <c r="C64" s="368"/>
      <c r="D64" s="367"/>
      <c r="E64" s="368">
        <f t="shared" si="0"/>
      </c>
    </row>
    <row r="65" spans="1:5" ht="12.75">
      <c r="A65" s="366"/>
      <c r="B65" s="367"/>
      <c r="C65" s="368"/>
      <c r="D65" s="367"/>
      <c r="E65" s="368">
        <f t="shared" si="0"/>
      </c>
    </row>
    <row r="66" spans="1:5" ht="12.75">
      <c r="A66" s="366"/>
      <c r="B66" s="367"/>
      <c r="C66" s="368"/>
      <c r="D66" s="367"/>
      <c r="E66" s="368">
        <f t="shared" si="0"/>
      </c>
    </row>
    <row r="67" spans="1:5" ht="12.75">
      <c r="A67" s="366"/>
      <c r="B67" s="367"/>
      <c r="C67" s="368"/>
      <c r="D67" s="367"/>
      <c r="E67" s="368">
        <f aca="true" t="shared" si="1" ref="E67:E130">IF(B67&lt;&gt;0,IF(ABS(B67-D67)&gt;0.1,"KO","OK"),"")</f>
      </c>
    </row>
    <row r="68" spans="1:5" ht="12.75">
      <c r="A68" s="366"/>
      <c r="B68" s="367"/>
      <c r="C68" s="368"/>
      <c r="D68" s="367"/>
      <c r="E68" s="368">
        <f t="shared" si="1"/>
      </c>
    </row>
    <row r="69" spans="1:5" ht="12.75">
      <c r="A69" s="366"/>
      <c r="B69" s="367"/>
      <c r="C69" s="368"/>
      <c r="D69" s="367"/>
      <c r="E69" s="368">
        <f t="shared" si="1"/>
      </c>
    </row>
    <row r="70" spans="1:5" ht="12.75">
      <c r="A70" s="366"/>
      <c r="B70" s="367"/>
      <c r="C70" s="368"/>
      <c r="D70" s="367"/>
      <c r="E70" s="368">
        <f t="shared" si="1"/>
      </c>
    </row>
    <row r="71" spans="1:5" ht="12.75">
      <c r="A71" s="366"/>
      <c r="B71" s="367"/>
      <c r="C71" s="368"/>
      <c r="D71" s="367"/>
      <c r="E71" s="368">
        <f t="shared" si="1"/>
      </c>
    </row>
    <row r="72" spans="1:5" ht="12.75">
      <c r="A72" s="366"/>
      <c r="B72" s="367"/>
      <c r="C72" s="368"/>
      <c r="D72" s="367"/>
      <c r="E72" s="368">
        <f t="shared" si="1"/>
      </c>
    </row>
    <row r="73" spans="1:5" ht="12.75">
      <c r="A73" s="366"/>
      <c r="B73" s="367"/>
      <c r="C73" s="368"/>
      <c r="D73" s="367"/>
      <c r="E73" s="368">
        <f t="shared" si="1"/>
      </c>
    </row>
    <row r="74" spans="1:5" ht="12.75">
      <c r="A74" s="366"/>
      <c r="B74" s="367"/>
      <c r="C74" s="368"/>
      <c r="D74" s="367"/>
      <c r="E74" s="368">
        <f t="shared" si="1"/>
      </c>
    </row>
    <row r="75" spans="1:5" ht="12.75">
      <c r="A75" s="366"/>
      <c r="B75" s="367"/>
      <c r="C75" s="368"/>
      <c r="D75" s="367"/>
      <c r="E75" s="368">
        <f t="shared" si="1"/>
      </c>
    </row>
    <row r="76" spans="1:5" ht="12.75">
      <c r="A76" s="366"/>
      <c r="B76" s="367"/>
      <c r="C76" s="368"/>
      <c r="D76" s="367"/>
      <c r="E76" s="368">
        <f t="shared" si="1"/>
      </c>
    </row>
    <row r="77" spans="1:5" ht="12.75">
      <c r="A77" s="366"/>
      <c r="B77" s="367"/>
      <c r="C77" s="368"/>
      <c r="D77" s="367"/>
      <c r="E77" s="368">
        <f t="shared" si="1"/>
      </c>
    </row>
    <row r="78" spans="1:5" ht="12.75">
      <c r="A78" s="366"/>
      <c r="B78" s="367"/>
      <c r="C78" s="368"/>
      <c r="D78" s="367"/>
      <c r="E78" s="368">
        <f t="shared" si="1"/>
      </c>
    </row>
    <row r="79" spans="1:5" ht="12.75">
      <c r="A79" s="366"/>
      <c r="B79" s="367"/>
      <c r="C79" s="368"/>
      <c r="D79" s="367"/>
      <c r="E79" s="368">
        <f t="shared" si="1"/>
      </c>
    </row>
    <row r="80" spans="1:5" ht="12.75">
      <c r="A80" s="366"/>
      <c r="B80" s="367"/>
      <c r="C80" s="368"/>
      <c r="D80" s="367"/>
      <c r="E80" s="368">
        <f t="shared" si="1"/>
      </c>
    </row>
    <row r="81" spans="1:5" ht="12.75">
      <c r="A81" s="366"/>
      <c r="B81" s="367"/>
      <c r="C81" s="368"/>
      <c r="D81" s="367"/>
      <c r="E81" s="368">
        <f t="shared" si="1"/>
      </c>
    </row>
    <row r="82" spans="1:5" ht="12.75">
      <c r="A82" s="366"/>
      <c r="B82" s="367"/>
      <c r="C82" s="368"/>
      <c r="D82" s="367"/>
      <c r="E82" s="368">
        <f t="shared" si="1"/>
      </c>
    </row>
    <row r="83" spans="1:5" ht="12.75">
      <c r="A83" s="366"/>
      <c r="B83" s="367"/>
      <c r="C83" s="368"/>
      <c r="D83" s="367"/>
      <c r="E83" s="368">
        <f t="shared" si="1"/>
      </c>
    </row>
    <row r="84" spans="1:5" ht="12.75">
      <c r="A84" s="366"/>
      <c r="B84" s="367"/>
      <c r="C84" s="368"/>
      <c r="D84" s="367"/>
      <c r="E84" s="368">
        <f t="shared" si="1"/>
      </c>
    </row>
    <row r="85" spans="1:5" ht="12.75">
      <c r="A85" s="366"/>
      <c r="B85" s="367"/>
      <c r="C85" s="368"/>
      <c r="D85" s="367"/>
      <c r="E85" s="368">
        <f t="shared" si="1"/>
      </c>
    </row>
    <row r="86" spans="1:5" ht="12.75">
      <c r="A86" s="366"/>
      <c r="B86" s="367"/>
      <c r="C86" s="368"/>
      <c r="D86" s="367"/>
      <c r="E86" s="368">
        <f t="shared" si="1"/>
      </c>
    </row>
    <row r="87" spans="1:5" ht="12.75">
      <c r="A87" s="366"/>
      <c r="B87" s="367"/>
      <c r="C87" s="368"/>
      <c r="D87" s="367"/>
      <c r="E87" s="368">
        <f t="shared" si="1"/>
      </c>
    </row>
    <row r="88" spans="1:5" ht="12.75">
      <c r="A88" s="366"/>
      <c r="B88" s="367"/>
      <c r="C88" s="368"/>
      <c r="D88" s="367"/>
      <c r="E88" s="368">
        <f t="shared" si="1"/>
      </c>
    </row>
    <row r="89" spans="1:5" ht="12.75">
      <c r="A89" s="366"/>
      <c r="B89" s="367"/>
      <c r="C89" s="368"/>
      <c r="D89" s="367"/>
      <c r="E89" s="368">
        <f t="shared" si="1"/>
      </c>
    </row>
    <row r="90" spans="1:5" ht="12.75">
      <c r="A90" s="366"/>
      <c r="B90" s="367"/>
      <c r="C90" s="368"/>
      <c r="D90" s="367"/>
      <c r="E90" s="368">
        <f t="shared" si="1"/>
      </c>
    </row>
    <row r="91" spans="1:5" ht="12.75">
      <c r="A91" s="366"/>
      <c r="B91" s="367"/>
      <c r="C91" s="368"/>
      <c r="D91" s="367"/>
      <c r="E91" s="368">
        <f t="shared" si="1"/>
      </c>
    </row>
    <row r="92" spans="1:5" ht="12.75">
      <c r="A92" s="366"/>
      <c r="B92" s="367"/>
      <c r="C92" s="368"/>
      <c r="D92" s="367"/>
      <c r="E92" s="368">
        <f t="shared" si="1"/>
      </c>
    </row>
    <row r="93" spans="1:5" ht="12.75">
      <c r="A93" s="366"/>
      <c r="B93" s="367"/>
      <c r="C93" s="368"/>
      <c r="D93" s="367"/>
      <c r="E93" s="368">
        <f t="shared" si="1"/>
      </c>
    </row>
    <row r="94" spans="1:5" ht="12.75">
      <c r="A94" s="366"/>
      <c r="B94" s="367"/>
      <c r="C94" s="368"/>
      <c r="D94" s="367"/>
      <c r="E94" s="368">
        <f t="shared" si="1"/>
      </c>
    </row>
    <row r="95" spans="1:5" ht="12.75">
      <c r="A95" s="366"/>
      <c r="B95" s="367"/>
      <c r="C95" s="368"/>
      <c r="D95" s="367"/>
      <c r="E95" s="368">
        <f t="shared" si="1"/>
      </c>
    </row>
    <row r="96" spans="1:5" ht="12.75">
      <c r="A96" s="366"/>
      <c r="B96" s="367"/>
      <c r="C96" s="368"/>
      <c r="D96" s="367"/>
      <c r="E96" s="368">
        <f t="shared" si="1"/>
      </c>
    </row>
    <row r="97" spans="1:5" ht="12.75">
      <c r="A97" s="366"/>
      <c r="B97" s="367"/>
      <c r="C97" s="368"/>
      <c r="D97" s="367"/>
      <c r="E97" s="368">
        <f t="shared" si="1"/>
      </c>
    </row>
    <row r="98" spans="1:5" ht="12.75">
      <c r="A98" s="366"/>
      <c r="B98" s="367"/>
      <c r="C98" s="368"/>
      <c r="D98" s="367"/>
      <c r="E98" s="368">
        <f t="shared" si="1"/>
      </c>
    </row>
    <row r="99" spans="1:5" ht="12.75">
      <c r="A99" s="366"/>
      <c r="B99" s="367"/>
      <c r="C99" s="368"/>
      <c r="D99" s="367"/>
      <c r="E99" s="368">
        <f t="shared" si="1"/>
      </c>
    </row>
    <row r="100" spans="1:5" ht="12.75">
      <c r="A100" s="366"/>
      <c r="B100" s="367"/>
      <c r="C100" s="368"/>
      <c r="D100" s="367"/>
      <c r="E100" s="368">
        <f t="shared" si="1"/>
      </c>
    </row>
    <row r="101" spans="1:5" ht="12.75">
      <c r="A101" s="366"/>
      <c r="B101" s="367"/>
      <c r="C101" s="368"/>
      <c r="D101" s="367"/>
      <c r="E101" s="368">
        <f t="shared" si="1"/>
      </c>
    </row>
    <row r="102" spans="1:5" ht="12.75">
      <c r="A102" s="366"/>
      <c r="B102" s="367"/>
      <c r="C102" s="368"/>
      <c r="D102" s="367"/>
      <c r="E102" s="368">
        <f t="shared" si="1"/>
      </c>
    </row>
    <row r="103" spans="1:5" ht="12.75">
      <c r="A103" s="366"/>
      <c r="B103" s="367"/>
      <c r="C103" s="368"/>
      <c r="D103" s="367"/>
      <c r="E103" s="368">
        <f t="shared" si="1"/>
      </c>
    </row>
    <row r="104" spans="1:5" ht="12.75">
      <c r="A104" s="366"/>
      <c r="B104" s="367"/>
      <c r="C104" s="368"/>
      <c r="D104" s="367"/>
      <c r="E104" s="368">
        <f t="shared" si="1"/>
      </c>
    </row>
    <row r="105" spans="1:5" ht="12.75">
      <c r="A105" s="366"/>
      <c r="B105" s="367"/>
      <c r="C105" s="368"/>
      <c r="D105" s="367"/>
      <c r="E105" s="368">
        <f t="shared" si="1"/>
      </c>
    </row>
    <row r="106" spans="1:5" ht="12.75">
      <c r="A106" s="366"/>
      <c r="B106" s="367"/>
      <c r="C106" s="368"/>
      <c r="D106" s="367"/>
      <c r="E106" s="368">
        <f t="shared" si="1"/>
      </c>
    </row>
    <row r="107" spans="1:5" ht="12.75">
      <c r="A107" s="366"/>
      <c r="B107" s="367"/>
      <c r="C107" s="368"/>
      <c r="D107" s="367"/>
      <c r="E107" s="368">
        <f t="shared" si="1"/>
      </c>
    </row>
    <row r="108" spans="1:5" ht="12.75">
      <c r="A108" s="366"/>
      <c r="B108" s="367"/>
      <c r="C108" s="368"/>
      <c r="D108" s="367"/>
      <c r="E108" s="368">
        <f t="shared" si="1"/>
      </c>
    </row>
    <row r="109" spans="1:5" ht="12.75">
      <c r="A109" s="366"/>
      <c r="B109" s="367"/>
      <c r="C109" s="368"/>
      <c r="D109" s="367"/>
      <c r="E109" s="368">
        <f t="shared" si="1"/>
      </c>
    </row>
    <row r="110" spans="1:5" ht="12.75">
      <c r="A110" s="366"/>
      <c r="B110" s="367"/>
      <c r="C110" s="368"/>
      <c r="D110" s="367"/>
      <c r="E110" s="368">
        <f t="shared" si="1"/>
      </c>
    </row>
    <row r="111" spans="1:5" ht="12.75">
      <c r="A111" s="366"/>
      <c r="B111" s="367"/>
      <c r="C111" s="368"/>
      <c r="D111" s="367"/>
      <c r="E111" s="368">
        <f t="shared" si="1"/>
      </c>
    </row>
    <row r="112" spans="1:5" ht="12.75">
      <c r="A112" s="366"/>
      <c r="B112" s="367"/>
      <c r="C112" s="368"/>
      <c r="D112" s="367"/>
      <c r="E112" s="368">
        <f t="shared" si="1"/>
      </c>
    </row>
    <row r="113" spans="1:5" ht="12.75">
      <c r="A113" s="366"/>
      <c r="B113" s="367"/>
      <c r="C113" s="368"/>
      <c r="D113" s="367"/>
      <c r="E113" s="368">
        <f t="shared" si="1"/>
      </c>
    </row>
    <row r="114" spans="1:5" ht="12.75">
      <c r="A114" s="366"/>
      <c r="B114" s="367"/>
      <c r="C114" s="368"/>
      <c r="D114" s="367"/>
      <c r="E114" s="368">
        <f t="shared" si="1"/>
      </c>
    </row>
    <row r="115" spans="1:5" ht="12.75">
      <c r="A115" s="366"/>
      <c r="B115" s="367"/>
      <c r="C115" s="368"/>
      <c r="D115" s="367"/>
      <c r="E115" s="368">
        <f t="shared" si="1"/>
      </c>
    </row>
    <row r="116" spans="1:5" ht="12.75">
      <c r="A116" s="366"/>
      <c r="B116" s="367"/>
      <c r="C116" s="368"/>
      <c r="D116" s="367"/>
      <c r="E116" s="368">
        <f t="shared" si="1"/>
      </c>
    </row>
    <row r="117" spans="1:5" ht="12.75">
      <c r="A117" s="366"/>
      <c r="B117" s="367"/>
      <c r="C117" s="368"/>
      <c r="D117" s="367"/>
      <c r="E117" s="368">
        <f t="shared" si="1"/>
      </c>
    </row>
    <row r="118" spans="1:5" ht="12.75">
      <c r="A118" s="366"/>
      <c r="B118" s="367"/>
      <c r="C118" s="368"/>
      <c r="D118" s="367"/>
      <c r="E118" s="368">
        <f t="shared" si="1"/>
      </c>
    </row>
    <row r="119" spans="1:5" ht="12.75">
      <c r="A119" s="366"/>
      <c r="B119" s="367"/>
      <c r="C119" s="368"/>
      <c r="D119" s="367"/>
      <c r="E119" s="368">
        <f t="shared" si="1"/>
      </c>
    </row>
    <row r="120" spans="1:5" ht="12.75">
      <c r="A120" s="366"/>
      <c r="B120" s="367"/>
      <c r="C120" s="368"/>
      <c r="D120" s="367"/>
      <c r="E120" s="368">
        <f t="shared" si="1"/>
      </c>
    </row>
    <row r="121" spans="1:5" ht="12.75">
      <c r="A121" s="366"/>
      <c r="B121" s="367"/>
      <c r="C121" s="368"/>
      <c r="D121" s="367"/>
      <c r="E121" s="368">
        <f t="shared" si="1"/>
      </c>
    </row>
    <row r="122" spans="1:5" ht="12.75">
      <c r="A122" s="366"/>
      <c r="B122" s="367"/>
      <c r="C122" s="368"/>
      <c r="D122" s="367"/>
      <c r="E122" s="368">
        <f t="shared" si="1"/>
      </c>
    </row>
    <row r="123" spans="1:5" ht="12.75">
      <c r="A123" s="366"/>
      <c r="B123" s="367"/>
      <c r="C123" s="368"/>
      <c r="D123" s="367"/>
      <c r="E123" s="368">
        <f t="shared" si="1"/>
      </c>
    </row>
    <row r="124" spans="1:5" ht="12.75">
      <c r="A124" s="366"/>
      <c r="B124" s="367"/>
      <c r="C124" s="368"/>
      <c r="D124" s="367"/>
      <c r="E124" s="368">
        <f t="shared" si="1"/>
      </c>
    </row>
    <row r="125" spans="1:5" ht="12.75">
      <c r="A125" s="366"/>
      <c r="B125" s="367"/>
      <c r="C125" s="368"/>
      <c r="D125" s="367"/>
      <c r="E125" s="368">
        <f t="shared" si="1"/>
      </c>
    </row>
    <row r="126" spans="1:5" ht="12.75">
      <c r="A126" s="366"/>
      <c r="B126" s="367"/>
      <c r="C126" s="368"/>
      <c r="D126" s="367"/>
      <c r="E126" s="368">
        <f t="shared" si="1"/>
      </c>
    </row>
    <row r="127" spans="1:5" ht="12.75">
      <c r="A127" s="366"/>
      <c r="B127" s="367"/>
      <c r="C127" s="368"/>
      <c r="D127" s="367"/>
      <c r="E127" s="368">
        <f t="shared" si="1"/>
      </c>
    </row>
    <row r="128" spans="1:5" ht="12.75">
      <c r="A128" s="366"/>
      <c r="B128" s="367"/>
      <c r="C128" s="368"/>
      <c r="D128" s="367"/>
      <c r="E128" s="368">
        <f t="shared" si="1"/>
      </c>
    </row>
    <row r="129" spans="1:5" ht="12.75">
      <c r="A129" s="366"/>
      <c r="B129" s="367"/>
      <c r="C129" s="368"/>
      <c r="D129" s="367"/>
      <c r="E129" s="368">
        <f t="shared" si="1"/>
      </c>
    </row>
    <row r="130" spans="1:5" ht="12.75">
      <c r="A130" s="366"/>
      <c r="B130" s="367"/>
      <c r="C130" s="368"/>
      <c r="D130" s="367"/>
      <c r="E130" s="368">
        <f t="shared" si="1"/>
      </c>
    </row>
    <row r="131" spans="1:5" ht="12.75">
      <c r="A131" s="366"/>
      <c r="B131" s="367"/>
      <c r="C131" s="368"/>
      <c r="D131" s="367"/>
      <c r="E131" s="368">
        <f aca="true" t="shared" si="2" ref="E131:E194">IF(B131&lt;&gt;0,IF(ABS(B131-D131)&gt;0.1,"KO","OK"),"")</f>
      </c>
    </row>
    <row r="132" spans="1:5" ht="12.75">
      <c r="A132" s="366"/>
      <c r="B132" s="367"/>
      <c r="C132" s="368"/>
      <c r="D132" s="367"/>
      <c r="E132" s="368">
        <f t="shared" si="2"/>
      </c>
    </row>
    <row r="133" spans="1:5" ht="12.75">
      <c r="A133" s="366"/>
      <c r="B133" s="367"/>
      <c r="C133" s="368"/>
      <c r="D133" s="367"/>
      <c r="E133" s="368">
        <f t="shared" si="2"/>
      </c>
    </row>
    <row r="134" spans="1:5" ht="12.75">
      <c r="A134" s="366"/>
      <c r="B134" s="367"/>
      <c r="C134" s="368"/>
      <c r="D134" s="367"/>
      <c r="E134" s="368">
        <f t="shared" si="2"/>
      </c>
    </row>
    <row r="135" spans="1:5" ht="12.75">
      <c r="A135" s="366"/>
      <c r="B135" s="367"/>
      <c r="C135" s="368"/>
      <c r="D135" s="367"/>
      <c r="E135" s="368">
        <f t="shared" si="2"/>
      </c>
    </row>
    <row r="136" spans="1:5" ht="12.75">
      <c r="A136" s="366"/>
      <c r="B136" s="367"/>
      <c r="C136" s="368"/>
      <c r="D136" s="367"/>
      <c r="E136" s="368">
        <f t="shared" si="2"/>
      </c>
    </row>
    <row r="137" spans="1:5" ht="12.75">
      <c r="A137" s="366"/>
      <c r="B137" s="367"/>
      <c r="C137" s="368"/>
      <c r="D137" s="367"/>
      <c r="E137" s="368">
        <f t="shared" si="2"/>
      </c>
    </row>
    <row r="138" spans="1:5" ht="12.75">
      <c r="A138" s="366"/>
      <c r="B138" s="367"/>
      <c r="C138" s="368"/>
      <c r="D138" s="367"/>
      <c r="E138" s="368">
        <f t="shared" si="2"/>
      </c>
    </row>
    <row r="139" spans="1:5" ht="12.75">
      <c r="A139" s="366"/>
      <c r="B139" s="367"/>
      <c r="C139" s="368"/>
      <c r="D139" s="367"/>
      <c r="E139" s="368">
        <f t="shared" si="2"/>
      </c>
    </row>
    <row r="140" spans="1:5" ht="12.75">
      <c r="A140" s="366"/>
      <c r="B140" s="367"/>
      <c r="C140" s="368"/>
      <c r="D140" s="367"/>
      <c r="E140" s="368">
        <f t="shared" si="2"/>
      </c>
    </row>
    <row r="141" spans="1:5" ht="12.75">
      <c r="A141" s="366"/>
      <c r="B141" s="367"/>
      <c r="C141" s="368"/>
      <c r="D141" s="367"/>
      <c r="E141" s="368">
        <f t="shared" si="2"/>
      </c>
    </row>
    <row r="142" spans="1:5" ht="12.75">
      <c r="A142" s="366"/>
      <c r="B142" s="367"/>
      <c r="C142" s="368"/>
      <c r="D142" s="367"/>
      <c r="E142" s="368">
        <f t="shared" si="2"/>
      </c>
    </row>
    <row r="143" spans="1:5" ht="12.75">
      <c r="A143" s="366"/>
      <c r="B143" s="367"/>
      <c r="C143" s="368"/>
      <c r="D143" s="367"/>
      <c r="E143" s="368">
        <f t="shared" si="2"/>
      </c>
    </row>
    <row r="144" spans="1:5" ht="12.75">
      <c r="A144" s="366"/>
      <c r="B144" s="367"/>
      <c r="C144" s="368"/>
      <c r="D144" s="367"/>
      <c r="E144" s="368">
        <f t="shared" si="2"/>
      </c>
    </row>
    <row r="145" spans="1:5" ht="12.75">
      <c r="A145" s="366"/>
      <c r="B145" s="367"/>
      <c r="C145" s="368"/>
      <c r="D145" s="367"/>
      <c r="E145" s="368">
        <f t="shared" si="2"/>
      </c>
    </row>
    <row r="146" spans="1:5" ht="12.75">
      <c r="A146" s="366"/>
      <c r="B146" s="367"/>
      <c r="C146" s="368"/>
      <c r="D146" s="367"/>
      <c r="E146" s="368">
        <f t="shared" si="2"/>
      </c>
    </row>
    <row r="147" spans="1:5" ht="12.75">
      <c r="A147" s="366"/>
      <c r="B147" s="367"/>
      <c r="C147" s="368"/>
      <c r="D147" s="367"/>
      <c r="E147" s="368">
        <f t="shared" si="2"/>
      </c>
    </row>
    <row r="148" spans="1:5" ht="12.75">
      <c r="A148" s="366"/>
      <c r="B148" s="367"/>
      <c r="C148" s="368"/>
      <c r="D148" s="367"/>
      <c r="E148" s="368">
        <f t="shared" si="2"/>
      </c>
    </row>
    <row r="149" spans="1:5" ht="12.75">
      <c r="A149" s="366"/>
      <c r="B149" s="367"/>
      <c r="C149" s="368"/>
      <c r="D149" s="367"/>
      <c r="E149" s="368">
        <f t="shared" si="2"/>
      </c>
    </row>
    <row r="150" spans="1:5" ht="12.75">
      <c r="A150" s="366"/>
      <c r="B150" s="367"/>
      <c r="C150" s="368"/>
      <c r="D150" s="367"/>
      <c r="E150" s="368">
        <f t="shared" si="2"/>
      </c>
    </row>
    <row r="151" spans="1:5" ht="12.75">
      <c r="A151" s="366"/>
      <c r="B151" s="367"/>
      <c r="C151" s="368"/>
      <c r="D151" s="367"/>
      <c r="E151" s="368">
        <f t="shared" si="2"/>
      </c>
    </row>
    <row r="152" spans="1:5" ht="12.75">
      <c r="A152" s="366"/>
      <c r="B152" s="367"/>
      <c r="C152" s="368"/>
      <c r="D152" s="367"/>
      <c r="E152" s="368">
        <f t="shared" si="2"/>
      </c>
    </row>
    <row r="153" spans="1:5" ht="12.75">
      <c r="A153" s="366"/>
      <c r="B153" s="367"/>
      <c r="C153" s="368"/>
      <c r="D153" s="367"/>
      <c r="E153" s="368">
        <f t="shared" si="2"/>
      </c>
    </row>
    <row r="154" spans="1:5" ht="12.75">
      <c r="A154" s="366"/>
      <c r="B154" s="367"/>
      <c r="C154" s="368"/>
      <c r="D154" s="367"/>
      <c r="E154" s="368">
        <f t="shared" si="2"/>
      </c>
    </row>
    <row r="155" spans="1:5" ht="12.75">
      <c r="A155" s="366"/>
      <c r="B155" s="367"/>
      <c r="C155" s="368"/>
      <c r="D155" s="367"/>
      <c r="E155" s="368">
        <f t="shared" si="2"/>
      </c>
    </row>
    <row r="156" spans="1:5" ht="12.75">
      <c r="A156" s="366"/>
      <c r="B156" s="367"/>
      <c r="C156" s="368"/>
      <c r="D156" s="367"/>
      <c r="E156" s="368">
        <f t="shared" si="2"/>
      </c>
    </row>
    <row r="157" spans="1:5" ht="12.75">
      <c r="A157" s="366"/>
      <c r="B157" s="367"/>
      <c r="C157" s="368"/>
      <c r="D157" s="367"/>
      <c r="E157" s="368">
        <f t="shared" si="2"/>
      </c>
    </row>
    <row r="158" spans="1:5" ht="12.75">
      <c r="A158" s="366"/>
      <c r="B158" s="367"/>
      <c r="C158" s="368"/>
      <c r="D158" s="367"/>
      <c r="E158" s="368">
        <f t="shared" si="2"/>
      </c>
    </row>
    <row r="159" spans="1:5" ht="12.75">
      <c r="A159" s="366"/>
      <c r="B159" s="367"/>
      <c r="C159" s="368"/>
      <c r="D159" s="367"/>
      <c r="E159" s="368">
        <f t="shared" si="2"/>
      </c>
    </row>
    <row r="160" spans="1:5" ht="12.75">
      <c r="A160" s="366"/>
      <c r="B160" s="367"/>
      <c r="C160" s="368"/>
      <c r="D160" s="367"/>
      <c r="E160" s="368">
        <f t="shared" si="2"/>
      </c>
    </row>
    <row r="161" spans="1:5" ht="12.75">
      <c r="A161" s="366"/>
      <c r="B161" s="367"/>
      <c r="C161" s="368"/>
      <c r="D161" s="367"/>
      <c r="E161" s="368">
        <f t="shared" si="2"/>
      </c>
    </row>
    <row r="162" spans="1:5" ht="12.75">
      <c r="A162" s="366"/>
      <c r="B162" s="367"/>
      <c r="C162" s="368"/>
      <c r="D162" s="367"/>
      <c r="E162" s="368">
        <f t="shared" si="2"/>
      </c>
    </row>
    <row r="163" spans="1:5" ht="12.75">
      <c r="A163" s="366"/>
      <c r="B163" s="367"/>
      <c r="C163" s="368"/>
      <c r="D163" s="367"/>
      <c r="E163" s="368">
        <f t="shared" si="2"/>
      </c>
    </row>
    <row r="164" spans="1:5" ht="12.75">
      <c r="A164" s="366"/>
      <c r="B164" s="367"/>
      <c r="C164" s="368"/>
      <c r="D164" s="367"/>
      <c r="E164" s="368">
        <f t="shared" si="2"/>
      </c>
    </row>
    <row r="165" spans="1:5" ht="12.75">
      <c r="A165" s="366"/>
      <c r="B165" s="367"/>
      <c r="C165" s="368"/>
      <c r="D165" s="367"/>
      <c r="E165" s="368">
        <f t="shared" si="2"/>
      </c>
    </row>
    <row r="166" spans="1:5" ht="12.75">
      <c r="A166" s="366"/>
      <c r="B166" s="367"/>
      <c r="C166" s="368"/>
      <c r="D166" s="367"/>
      <c r="E166" s="368">
        <f t="shared" si="2"/>
      </c>
    </row>
    <row r="167" spans="1:5" ht="12.75">
      <c r="A167" s="366"/>
      <c r="B167" s="367"/>
      <c r="C167" s="368"/>
      <c r="D167" s="367"/>
      <c r="E167" s="368">
        <f t="shared" si="2"/>
      </c>
    </row>
    <row r="168" spans="1:5" ht="12.75">
      <c r="A168" s="366"/>
      <c r="B168" s="367"/>
      <c r="C168" s="368"/>
      <c r="D168" s="367"/>
      <c r="E168" s="368">
        <f t="shared" si="2"/>
      </c>
    </row>
    <row r="169" spans="1:5" ht="12.75">
      <c r="A169" s="366"/>
      <c r="B169" s="367"/>
      <c r="C169" s="368"/>
      <c r="D169" s="367"/>
      <c r="E169" s="368">
        <f t="shared" si="2"/>
      </c>
    </row>
    <row r="170" spans="1:5" ht="12.75">
      <c r="A170" s="366"/>
      <c r="B170" s="367"/>
      <c r="C170" s="368"/>
      <c r="D170" s="367"/>
      <c r="E170" s="368">
        <f t="shared" si="2"/>
      </c>
    </row>
    <row r="171" spans="1:5" ht="12.75">
      <c r="A171" s="366"/>
      <c r="B171" s="367"/>
      <c r="C171" s="368"/>
      <c r="D171" s="367"/>
      <c r="E171" s="368">
        <f t="shared" si="2"/>
      </c>
    </row>
    <row r="172" spans="1:5" ht="12.75">
      <c r="A172" s="366"/>
      <c r="B172" s="367"/>
      <c r="C172" s="368"/>
      <c r="D172" s="367"/>
      <c r="E172" s="368">
        <f t="shared" si="2"/>
      </c>
    </row>
    <row r="173" spans="1:5" ht="12.75">
      <c r="A173" s="366"/>
      <c r="B173" s="367"/>
      <c r="C173" s="368"/>
      <c r="D173" s="367"/>
      <c r="E173" s="368">
        <f t="shared" si="2"/>
      </c>
    </row>
    <row r="174" spans="1:5" ht="12.75">
      <c r="A174" s="366"/>
      <c r="B174" s="367"/>
      <c r="C174" s="368"/>
      <c r="D174" s="367"/>
      <c r="E174" s="368">
        <f t="shared" si="2"/>
      </c>
    </row>
    <row r="175" spans="1:5" ht="12.75">
      <c r="A175" s="366"/>
      <c r="B175" s="367"/>
      <c r="C175" s="368"/>
      <c r="D175" s="367"/>
      <c r="E175" s="368">
        <f t="shared" si="2"/>
      </c>
    </row>
    <row r="176" spans="1:5" ht="12.75">
      <c r="A176" s="366"/>
      <c r="B176" s="367"/>
      <c r="C176" s="368"/>
      <c r="D176" s="367"/>
      <c r="E176" s="368">
        <f t="shared" si="2"/>
      </c>
    </row>
    <row r="177" spans="1:5" ht="12.75">
      <c r="A177" s="366"/>
      <c r="B177" s="367"/>
      <c r="C177" s="368"/>
      <c r="D177" s="367"/>
      <c r="E177" s="368">
        <f t="shared" si="2"/>
      </c>
    </row>
    <row r="178" spans="1:5" ht="12.75">
      <c r="A178" s="366"/>
      <c r="B178" s="367"/>
      <c r="C178" s="368"/>
      <c r="D178" s="367"/>
      <c r="E178" s="368">
        <f t="shared" si="2"/>
      </c>
    </row>
    <row r="179" spans="1:5" ht="12.75">
      <c r="A179" s="366"/>
      <c r="B179" s="367"/>
      <c r="C179" s="368"/>
      <c r="D179" s="367"/>
      <c r="E179" s="368">
        <f t="shared" si="2"/>
      </c>
    </row>
    <row r="180" spans="1:5" ht="12.75">
      <c r="A180" s="366"/>
      <c r="B180" s="367"/>
      <c r="C180" s="368"/>
      <c r="D180" s="367"/>
      <c r="E180" s="368">
        <f t="shared" si="2"/>
      </c>
    </row>
    <row r="181" spans="1:5" ht="12.75">
      <c r="A181" s="366"/>
      <c r="B181" s="367"/>
      <c r="C181" s="368"/>
      <c r="D181" s="367"/>
      <c r="E181" s="368">
        <f t="shared" si="2"/>
      </c>
    </row>
    <row r="182" spans="1:5" ht="12.75">
      <c r="A182" s="366"/>
      <c r="B182" s="367"/>
      <c r="C182" s="368"/>
      <c r="D182" s="367"/>
      <c r="E182" s="368">
        <f t="shared" si="2"/>
      </c>
    </row>
    <row r="183" spans="1:5" ht="12.75">
      <c r="A183" s="366"/>
      <c r="B183" s="367"/>
      <c r="C183" s="368"/>
      <c r="D183" s="367"/>
      <c r="E183" s="368">
        <f t="shared" si="2"/>
      </c>
    </row>
    <row r="184" spans="1:5" ht="12.75">
      <c r="A184" s="366"/>
      <c r="B184" s="367"/>
      <c r="C184" s="368"/>
      <c r="D184" s="367"/>
      <c r="E184" s="368">
        <f t="shared" si="2"/>
      </c>
    </row>
    <row r="185" spans="1:5" ht="12.75">
      <c r="A185" s="366"/>
      <c r="B185" s="367"/>
      <c r="C185" s="368"/>
      <c r="D185" s="367"/>
      <c r="E185" s="368">
        <f t="shared" si="2"/>
      </c>
    </row>
    <row r="186" spans="1:5" ht="12.75">
      <c r="A186" s="366"/>
      <c r="B186" s="367"/>
      <c r="C186" s="368"/>
      <c r="D186" s="367"/>
      <c r="E186" s="368">
        <f t="shared" si="2"/>
      </c>
    </row>
    <row r="187" spans="1:5" ht="12.75">
      <c r="A187" s="366"/>
      <c r="B187" s="367"/>
      <c r="C187" s="368"/>
      <c r="D187" s="367"/>
      <c r="E187" s="368">
        <f t="shared" si="2"/>
      </c>
    </row>
    <row r="188" spans="1:5" ht="12.75">
      <c r="A188" s="366"/>
      <c r="B188" s="367"/>
      <c r="C188" s="368"/>
      <c r="D188" s="367"/>
      <c r="E188" s="368">
        <f t="shared" si="2"/>
      </c>
    </row>
    <row r="189" spans="1:5" ht="12.75">
      <c r="A189" s="366"/>
      <c r="B189" s="367"/>
      <c r="C189" s="368"/>
      <c r="D189" s="367"/>
      <c r="E189" s="368">
        <f t="shared" si="2"/>
      </c>
    </row>
    <row r="190" spans="1:5" ht="12.75">
      <c r="A190" s="366"/>
      <c r="B190" s="367"/>
      <c r="C190" s="368"/>
      <c r="D190" s="367"/>
      <c r="E190" s="368">
        <f t="shared" si="2"/>
      </c>
    </row>
    <row r="191" spans="1:5" ht="12.75">
      <c r="A191" s="366"/>
      <c r="B191" s="367"/>
      <c r="C191" s="368"/>
      <c r="D191" s="367"/>
      <c r="E191" s="368">
        <f t="shared" si="2"/>
      </c>
    </row>
    <row r="192" spans="1:5" ht="12.75">
      <c r="A192" s="366"/>
      <c r="B192" s="367"/>
      <c r="C192" s="368"/>
      <c r="D192" s="367"/>
      <c r="E192" s="368">
        <f t="shared" si="2"/>
      </c>
    </row>
    <row r="193" spans="1:5" ht="12.75">
      <c r="A193" s="366"/>
      <c r="B193" s="367"/>
      <c r="C193" s="368"/>
      <c r="D193" s="367"/>
      <c r="E193" s="368">
        <f t="shared" si="2"/>
      </c>
    </row>
    <row r="194" spans="1:5" ht="12.75">
      <c r="A194" s="366"/>
      <c r="B194" s="367"/>
      <c r="C194" s="368"/>
      <c r="D194" s="367"/>
      <c r="E194" s="368">
        <f t="shared" si="2"/>
      </c>
    </row>
    <row r="195" spans="1:5" ht="12.75">
      <c r="A195" s="366"/>
      <c r="B195" s="367"/>
      <c r="C195" s="368"/>
      <c r="D195" s="367"/>
      <c r="E195" s="368">
        <f aca="true" t="shared" si="3" ref="E195:E258">IF(B195&lt;&gt;0,IF(ABS(B195-D195)&gt;0.1,"KO","OK"),"")</f>
      </c>
    </row>
    <row r="196" spans="1:5" ht="12.75">
      <c r="A196" s="366"/>
      <c r="B196" s="367"/>
      <c r="C196" s="368"/>
      <c r="D196" s="367"/>
      <c r="E196" s="368">
        <f t="shared" si="3"/>
      </c>
    </row>
    <row r="197" spans="1:5" ht="12.75">
      <c r="A197" s="366"/>
      <c r="B197" s="367"/>
      <c r="C197" s="368"/>
      <c r="D197" s="367"/>
      <c r="E197" s="368">
        <f t="shared" si="3"/>
      </c>
    </row>
    <row r="198" spans="1:5" ht="12.75">
      <c r="A198" s="366"/>
      <c r="B198" s="367"/>
      <c r="C198" s="368"/>
      <c r="D198" s="367"/>
      <c r="E198" s="368">
        <f t="shared" si="3"/>
      </c>
    </row>
    <row r="199" spans="1:5" ht="12.75">
      <c r="A199" s="366"/>
      <c r="B199" s="367"/>
      <c r="C199" s="368"/>
      <c r="D199" s="367"/>
      <c r="E199" s="368">
        <f t="shared" si="3"/>
      </c>
    </row>
    <row r="200" spans="1:5" ht="12.75">
      <c r="A200" s="366"/>
      <c r="B200" s="367"/>
      <c r="C200" s="368"/>
      <c r="D200" s="367"/>
      <c r="E200" s="368">
        <f t="shared" si="3"/>
      </c>
    </row>
    <row r="201" spans="1:5" ht="12.75">
      <c r="A201" s="366"/>
      <c r="B201" s="367"/>
      <c r="C201" s="368"/>
      <c r="D201" s="367"/>
      <c r="E201" s="368">
        <f t="shared" si="3"/>
      </c>
    </row>
    <row r="202" spans="1:5" ht="12.75">
      <c r="A202" s="366"/>
      <c r="B202" s="367"/>
      <c r="C202" s="368"/>
      <c r="D202" s="367"/>
      <c r="E202" s="368">
        <f t="shared" si="3"/>
      </c>
    </row>
    <row r="203" spans="1:5" ht="12.75">
      <c r="A203" s="366"/>
      <c r="B203" s="367"/>
      <c r="C203" s="368"/>
      <c r="D203" s="367"/>
      <c r="E203" s="368">
        <f t="shared" si="3"/>
      </c>
    </row>
    <row r="204" spans="1:5" ht="12.75">
      <c r="A204" s="366"/>
      <c r="B204" s="367"/>
      <c r="C204" s="368"/>
      <c r="D204" s="367"/>
      <c r="E204" s="368">
        <f t="shared" si="3"/>
      </c>
    </row>
    <row r="205" spans="1:5" ht="12.75">
      <c r="A205" s="366"/>
      <c r="B205" s="367"/>
      <c r="C205" s="368"/>
      <c r="D205" s="367"/>
      <c r="E205" s="368">
        <f t="shared" si="3"/>
      </c>
    </row>
    <row r="206" spans="1:5" ht="12.75">
      <c r="A206" s="366"/>
      <c r="B206" s="367"/>
      <c r="C206" s="368"/>
      <c r="D206" s="367"/>
      <c r="E206" s="368">
        <f t="shared" si="3"/>
      </c>
    </row>
    <row r="207" spans="1:5" ht="12.75">
      <c r="A207" s="366"/>
      <c r="B207" s="367"/>
      <c r="C207" s="368"/>
      <c r="D207" s="367"/>
      <c r="E207" s="368">
        <f t="shared" si="3"/>
      </c>
    </row>
    <row r="208" spans="1:5" ht="12.75">
      <c r="A208" s="366"/>
      <c r="B208" s="367"/>
      <c r="C208" s="368"/>
      <c r="D208" s="367"/>
      <c r="E208" s="368">
        <f t="shared" si="3"/>
      </c>
    </row>
    <row r="209" spans="1:5" ht="12.75">
      <c r="A209" s="366"/>
      <c r="B209" s="367"/>
      <c r="C209" s="368"/>
      <c r="D209" s="367"/>
      <c r="E209" s="368">
        <f t="shared" si="3"/>
      </c>
    </row>
    <row r="210" spans="1:5" ht="12.75">
      <c r="A210" s="366"/>
      <c r="B210" s="367"/>
      <c r="C210" s="368"/>
      <c r="D210" s="367"/>
      <c r="E210" s="368">
        <f t="shared" si="3"/>
      </c>
    </row>
    <row r="211" spans="1:5" ht="12.75">
      <c r="A211" s="366"/>
      <c r="B211" s="367"/>
      <c r="C211" s="368"/>
      <c r="D211" s="367"/>
      <c r="E211" s="368">
        <f t="shared" si="3"/>
      </c>
    </row>
    <row r="212" spans="1:5" ht="12.75">
      <c r="A212" s="366"/>
      <c r="B212" s="367"/>
      <c r="C212" s="368"/>
      <c r="D212" s="367"/>
      <c r="E212" s="368">
        <f t="shared" si="3"/>
      </c>
    </row>
    <row r="213" spans="1:5" ht="12.75">
      <c r="A213" s="366"/>
      <c r="B213" s="367"/>
      <c r="C213" s="368"/>
      <c r="D213" s="367"/>
      <c r="E213" s="368">
        <f t="shared" si="3"/>
      </c>
    </row>
    <row r="214" spans="1:5" ht="12.75">
      <c r="A214" s="366"/>
      <c r="B214" s="367"/>
      <c r="C214" s="368"/>
      <c r="D214" s="367"/>
      <c r="E214" s="368">
        <f t="shared" si="3"/>
      </c>
    </row>
    <row r="215" spans="1:5" ht="12.75">
      <c r="A215" s="366"/>
      <c r="B215" s="367"/>
      <c r="C215" s="368"/>
      <c r="D215" s="367"/>
      <c r="E215" s="368">
        <f t="shared" si="3"/>
      </c>
    </row>
    <row r="216" spans="1:5" ht="12.75">
      <c r="A216" s="366"/>
      <c r="B216" s="367"/>
      <c r="C216" s="368"/>
      <c r="D216" s="367"/>
      <c r="E216" s="368">
        <f t="shared" si="3"/>
      </c>
    </row>
    <row r="217" spans="1:5" ht="12.75">
      <c r="A217" s="366"/>
      <c r="B217" s="367"/>
      <c r="C217" s="368"/>
      <c r="D217" s="367"/>
      <c r="E217" s="368">
        <f t="shared" si="3"/>
      </c>
    </row>
    <row r="218" spans="1:5" ht="12.75">
      <c r="A218" s="366"/>
      <c r="B218" s="367"/>
      <c r="C218" s="368"/>
      <c r="D218" s="367"/>
      <c r="E218" s="368">
        <f t="shared" si="3"/>
      </c>
    </row>
    <row r="219" spans="1:5" ht="12.75">
      <c r="A219" s="366"/>
      <c r="B219" s="367"/>
      <c r="C219" s="368"/>
      <c r="D219" s="367"/>
      <c r="E219" s="368">
        <f t="shared" si="3"/>
      </c>
    </row>
    <row r="220" spans="1:5" ht="12.75">
      <c r="A220" s="366"/>
      <c r="B220" s="367"/>
      <c r="C220" s="368"/>
      <c r="D220" s="367"/>
      <c r="E220" s="368">
        <f t="shared" si="3"/>
      </c>
    </row>
    <row r="221" spans="1:5" ht="12.75">
      <c r="A221" s="366"/>
      <c r="B221" s="367"/>
      <c r="C221" s="368"/>
      <c r="D221" s="367"/>
      <c r="E221" s="368">
        <f t="shared" si="3"/>
      </c>
    </row>
    <row r="222" spans="1:5" ht="12.75">
      <c r="A222" s="366"/>
      <c r="B222" s="367"/>
      <c r="C222" s="368"/>
      <c r="D222" s="367"/>
      <c r="E222" s="368">
        <f t="shared" si="3"/>
      </c>
    </row>
    <row r="223" spans="1:5" ht="12.75">
      <c r="A223" s="366"/>
      <c r="B223" s="367"/>
      <c r="C223" s="368"/>
      <c r="D223" s="367"/>
      <c r="E223" s="368">
        <f t="shared" si="3"/>
      </c>
    </row>
    <row r="224" spans="1:5" ht="12.75">
      <c r="A224" s="366"/>
      <c r="B224" s="367"/>
      <c r="C224" s="368"/>
      <c r="D224" s="367"/>
      <c r="E224" s="368">
        <f t="shared" si="3"/>
      </c>
    </row>
    <row r="225" spans="1:5" ht="12.75">
      <c r="A225" s="366"/>
      <c r="B225" s="367"/>
      <c r="C225" s="368"/>
      <c r="D225" s="367"/>
      <c r="E225" s="368">
        <f t="shared" si="3"/>
      </c>
    </row>
    <row r="226" spans="1:5" ht="12.75">
      <c r="A226" s="366"/>
      <c r="B226" s="367"/>
      <c r="C226" s="368"/>
      <c r="D226" s="367"/>
      <c r="E226" s="368">
        <f t="shared" si="3"/>
      </c>
    </row>
    <row r="227" spans="1:5" ht="12.75">
      <c r="A227" s="366"/>
      <c r="B227" s="367"/>
      <c r="C227" s="368"/>
      <c r="D227" s="367"/>
      <c r="E227" s="368">
        <f t="shared" si="3"/>
      </c>
    </row>
    <row r="228" spans="1:5" ht="12.75">
      <c r="A228" s="366"/>
      <c r="B228" s="367"/>
      <c r="C228" s="368"/>
      <c r="D228" s="367"/>
      <c r="E228" s="368">
        <f t="shared" si="3"/>
      </c>
    </row>
    <row r="229" spans="1:5" ht="12.75">
      <c r="A229" s="366"/>
      <c r="B229" s="367"/>
      <c r="C229" s="368"/>
      <c r="D229" s="367"/>
      <c r="E229" s="368">
        <f t="shared" si="3"/>
      </c>
    </row>
    <row r="230" spans="1:5" ht="12.75">
      <c r="A230" s="366"/>
      <c r="B230" s="367"/>
      <c r="C230" s="368"/>
      <c r="D230" s="367"/>
      <c r="E230" s="368">
        <f t="shared" si="3"/>
      </c>
    </row>
    <row r="231" spans="1:5" ht="12.75">
      <c r="A231" s="366"/>
      <c r="B231" s="367"/>
      <c r="C231" s="368"/>
      <c r="D231" s="367"/>
      <c r="E231" s="368">
        <f t="shared" si="3"/>
      </c>
    </row>
    <row r="232" spans="1:5" ht="12.75">
      <c r="A232" s="366"/>
      <c r="B232" s="367"/>
      <c r="C232" s="368"/>
      <c r="D232" s="367"/>
      <c r="E232" s="368">
        <f t="shared" si="3"/>
      </c>
    </row>
    <row r="233" spans="1:5" ht="12.75">
      <c r="A233" s="366"/>
      <c r="B233" s="367"/>
      <c r="C233" s="368"/>
      <c r="D233" s="367"/>
      <c r="E233" s="368">
        <f t="shared" si="3"/>
      </c>
    </row>
    <row r="234" spans="1:5" ht="12.75">
      <c r="A234" s="366"/>
      <c r="B234" s="367"/>
      <c r="C234" s="368"/>
      <c r="D234" s="367"/>
      <c r="E234" s="368">
        <f t="shared" si="3"/>
      </c>
    </row>
    <row r="235" spans="1:5" ht="12.75">
      <c r="A235" s="366"/>
      <c r="B235" s="367"/>
      <c r="C235" s="368"/>
      <c r="D235" s="367"/>
      <c r="E235" s="368">
        <f t="shared" si="3"/>
      </c>
    </row>
    <row r="236" spans="1:5" ht="12.75">
      <c r="A236" s="366"/>
      <c r="B236" s="367"/>
      <c r="C236" s="368"/>
      <c r="D236" s="367"/>
      <c r="E236" s="368">
        <f t="shared" si="3"/>
      </c>
    </row>
    <row r="237" spans="1:5" ht="12.75">
      <c r="A237" s="366"/>
      <c r="B237" s="367"/>
      <c r="C237" s="368"/>
      <c r="D237" s="367"/>
      <c r="E237" s="368">
        <f t="shared" si="3"/>
      </c>
    </row>
    <row r="238" spans="1:5" ht="12.75">
      <c r="A238" s="366"/>
      <c r="B238" s="367"/>
      <c r="C238" s="368"/>
      <c r="D238" s="367"/>
      <c r="E238" s="368">
        <f t="shared" si="3"/>
      </c>
    </row>
    <row r="239" spans="1:5" ht="12.75">
      <c r="A239" s="366"/>
      <c r="B239" s="367"/>
      <c r="C239" s="368"/>
      <c r="D239" s="367"/>
      <c r="E239" s="368">
        <f t="shared" si="3"/>
      </c>
    </row>
    <row r="240" spans="1:5" ht="12.75">
      <c r="A240" s="366"/>
      <c r="B240" s="367"/>
      <c r="C240" s="368"/>
      <c r="D240" s="367"/>
      <c r="E240" s="368">
        <f t="shared" si="3"/>
      </c>
    </row>
    <row r="241" spans="1:5" ht="12.75">
      <c r="A241" s="366"/>
      <c r="B241" s="367"/>
      <c r="C241" s="368"/>
      <c r="D241" s="367"/>
      <c r="E241" s="368">
        <f t="shared" si="3"/>
      </c>
    </row>
    <row r="242" spans="1:5" ht="12.75">
      <c r="A242" s="366"/>
      <c r="B242" s="367"/>
      <c r="C242" s="368"/>
      <c r="D242" s="367"/>
      <c r="E242" s="368">
        <f t="shared" si="3"/>
      </c>
    </row>
    <row r="243" spans="1:5" ht="12.75">
      <c r="A243" s="366"/>
      <c r="B243" s="367"/>
      <c r="C243" s="368"/>
      <c r="D243" s="367"/>
      <c r="E243" s="368">
        <f t="shared" si="3"/>
      </c>
    </row>
    <row r="244" spans="1:5" ht="12.75">
      <c r="A244" s="366"/>
      <c r="B244" s="367"/>
      <c r="C244" s="368"/>
      <c r="D244" s="367"/>
      <c r="E244" s="368">
        <f t="shared" si="3"/>
      </c>
    </row>
    <row r="245" spans="1:5" ht="12.75">
      <c r="A245" s="366"/>
      <c r="B245" s="367"/>
      <c r="C245" s="368"/>
      <c r="D245" s="367"/>
      <c r="E245" s="368">
        <f t="shared" si="3"/>
      </c>
    </row>
    <row r="246" spans="1:5" ht="12.75">
      <c r="A246" s="366"/>
      <c r="B246" s="367"/>
      <c r="C246" s="368"/>
      <c r="D246" s="367"/>
      <c r="E246" s="368">
        <f t="shared" si="3"/>
      </c>
    </row>
    <row r="247" spans="1:5" ht="12.75">
      <c r="A247" s="366"/>
      <c r="B247" s="367"/>
      <c r="C247" s="368"/>
      <c r="D247" s="367"/>
      <c r="E247" s="368">
        <f t="shared" si="3"/>
      </c>
    </row>
    <row r="248" spans="1:5" ht="12.75">
      <c r="A248" s="366"/>
      <c r="B248" s="367"/>
      <c r="C248" s="368"/>
      <c r="D248" s="367"/>
      <c r="E248" s="368">
        <f t="shared" si="3"/>
      </c>
    </row>
    <row r="249" spans="1:5" ht="12.75">
      <c r="A249" s="366"/>
      <c r="B249" s="367"/>
      <c r="C249" s="368"/>
      <c r="D249" s="367"/>
      <c r="E249" s="368">
        <f t="shared" si="3"/>
      </c>
    </row>
    <row r="250" spans="1:5" ht="12.75">
      <c r="A250" s="366"/>
      <c r="B250" s="367"/>
      <c r="C250" s="368"/>
      <c r="D250" s="367"/>
      <c r="E250" s="368">
        <f t="shared" si="3"/>
      </c>
    </row>
    <row r="251" spans="1:5" ht="12.75">
      <c r="A251" s="366"/>
      <c r="B251" s="367"/>
      <c r="C251" s="368"/>
      <c r="D251" s="367"/>
      <c r="E251" s="368">
        <f t="shared" si="3"/>
      </c>
    </row>
    <row r="252" spans="1:5" ht="12.75">
      <c r="A252" s="366"/>
      <c r="B252" s="367"/>
      <c r="C252" s="368"/>
      <c r="D252" s="367"/>
      <c r="E252" s="368">
        <f t="shared" si="3"/>
      </c>
    </row>
    <row r="253" spans="1:5" ht="12.75">
      <c r="A253" s="366"/>
      <c r="B253" s="367"/>
      <c r="C253" s="368"/>
      <c r="D253" s="367"/>
      <c r="E253" s="368">
        <f t="shared" si="3"/>
      </c>
    </row>
    <row r="254" spans="1:5" ht="12.75">
      <c r="A254" s="366"/>
      <c r="B254" s="367"/>
      <c r="C254" s="368"/>
      <c r="D254" s="367"/>
      <c r="E254" s="368">
        <f t="shared" si="3"/>
      </c>
    </row>
    <row r="255" spans="1:5" ht="12.75">
      <c r="A255" s="366"/>
      <c r="B255" s="367"/>
      <c r="C255" s="368"/>
      <c r="D255" s="367"/>
      <c r="E255" s="368">
        <f t="shared" si="3"/>
      </c>
    </row>
    <row r="256" spans="1:5" ht="12.75">
      <c r="A256" s="366"/>
      <c r="B256" s="367"/>
      <c r="C256" s="368"/>
      <c r="D256" s="367"/>
      <c r="E256" s="368">
        <f t="shared" si="3"/>
      </c>
    </row>
    <row r="257" spans="1:5" ht="12.75">
      <c r="A257" s="366"/>
      <c r="B257" s="367"/>
      <c r="C257" s="368"/>
      <c r="D257" s="367"/>
      <c r="E257" s="368">
        <f t="shared" si="3"/>
      </c>
    </row>
    <row r="258" spans="1:5" ht="12.75">
      <c r="A258" s="366"/>
      <c r="B258" s="367"/>
      <c r="C258" s="368"/>
      <c r="D258" s="367"/>
      <c r="E258" s="368">
        <f t="shared" si="3"/>
      </c>
    </row>
    <row r="259" spans="1:5" ht="12.75">
      <c r="A259" s="366"/>
      <c r="B259" s="367"/>
      <c r="C259" s="368"/>
      <c r="D259" s="367"/>
      <c r="E259" s="368">
        <f aca="true" t="shared" si="4" ref="E259:E322">IF(B259&lt;&gt;0,IF(ABS(B259-D259)&gt;0.1,"KO","OK"),"")</f>
      </c>
    </row>
    <row r="260" spans="1:5" ht="12.75">
      <c r="A260" s="366"/>
      <c r="B260" s="367"/>
      <c r="C260" s="368"/>
      <c r="D260" s="367"/>
      <c r="E260" s="368">
        <f t="shared" si="4"/>
      </c>
    </row>
    <row r="261" spans="1:5" ht="12.75">
      <c r="A261" s="366"/>
      <c r="B261" s="367"/>
      <c r="C261" s="368"/>
      <c r="D261" s="367"/>
      <c r="E261" s="368">
        <f t="shared" si="4"/>
      </c>
    </row>
    <row r="262" spans="1:5" ht="12.75">
      <c r="A262" s="366"/>
      <c r="B262" s="367"/>
      <c r="C262" s="368"/>
      <c r="D262" s="367"/>
      <c r="E262" s="368">
        <f t="shared" si="4"/>
      </c>
    </row>
    <row r="263" spans="1:5" ht="12.75">
      <c r="A263" s="366"/>
      <c r="B263" s="367"/>
      <c r="C263" s="368"/>
      <c r="D263" s="367"/>
      <c r="E263" s="368">
        <f t="shared" si="4"/>
      </c>
    </row>
    <row r="264" spans="1:5" ht="12.75">
      <c r="A264" s="366"/>
      <c r="B264" s="367"/>
      <c r="C264" s="368"/>
      <c r="D264" s="367"/>
      <c r="E264" s="368">
        <f t="shared" si="4"/>
      </c>
    </row>
    <row r="265" spans="1:5" ht="12.75">
      <c r="A265" s="366"/>
      <c r="B265" s="367"/>
      <c r="C265" s="368"/>
      <c r="D265" s="367"/>
      <c r="E265" s="368">
        <f t="shared" si="4"/>
      </c>
    </row>
    <row r="266" spans="1:5" ht="12.75">
      <c r="A266" s="366"/>
      <c r="B266" s="367"/>
      <c r="C266" s="368"/>
      <c r="D266" s="367"/>
      <c r="E266" s="368">
        <f t="shared" si="4"/>
      </c>
    </row>
    <row r="267" spans="1:5" ht="12.75">
      <c r="A267" s="366"/>
      <c r="B267" s="367"/>
      <c r="C267" s="368"/>
      <c r="D267" s="367"/>
      <c r="E267" s="368">
        <f t="shared" si="4"/>
      </c>
    </row>
    <row r="268" spans="1:5" ht="12.75">
      <c r="A268" s="366"/>
      <c r="B268" s="367"/>
      <c r="C268" s="368"/>
      <c r="D268" s="367"/>
      <c r="E268" s="368">
        <f t="shared" si="4"/>
      </c>
    </row>
    <row r="269" spans="1:5" ht="12.75">
      <c r="A269" s="366"/>
      <c r="B269" s="367"/>
      <c r="C269" s="368"/>
      <c r="D269" s="367"/>
      <c r="E269" s="368">
        <f t="shared" si="4"/>
      </c>
    </row>
    <row r="270" spans="1:5" ht="12.75">
      <c r="A270" s="366"/>
      <c r="B270" s="367"/>
      <c r="C270" s="368"/>
      <c r="D270" s="367"/>
      <c r="E270" s="368">
        <f t="shared" si="4"/>
      </c>
    </row>
    <row r="271" spans="1:5" ht="12.75">
      <c r="A271" s="366"/>
      <c r="B271" s="367"/>
      <c r="C271" s="368"/>
      <c r="D271" s="367"/>
      <c r="E271" s="368">
        <f t="shared" si="4"/>
      </c>
    </row>
    <row r="272" spans="1:5" ht="12.75">
      <c r="A272" s="366"/>
      <c r="B272" s="367"/>
      <c r="C272" s="368"/>
      <c r="D272" s="367"/>
      <c r="E272" s="368">
        <f t="shared" si="4"/>
      </c>
    </row>
    <row r="273" spans="1:5" ht="12.75">
      <c r="A273" s="366"/>
      <c r="B273" s="367"/>
      <c r="C273" s="368"/>
      <c r="D273" s="367"/>
      <c r="E273" s="368">
        <f t="shared" si="4"/>
      </c>
    </row>
    <row r="274" spans="1:5" ht="12.75">
      <c r="A274" s="366"/>
      <c r="B274" s="367"/>
      <c r="C274" s="368"/>
      <c r="D274" s="367"/>
      <c r="E274" s="368">
        <f t="shared" si="4"/>
      </c>
    </row>
    <row r="275" spans="1:5" ht="12.75">
      <c r="A275" s="366"/>
      <c r="B275" s="367"/>
      <c r="C275" s="368"/>
      <c r="D275" s="367"/>
      <c r="E275" s="368">
        <f t="shared" si="4"/>
      </c>
    </row>
    <row r="276" spans="1:5" ht="12.75">
      <c r="A276" s="366"/>
      <c r="B276" s="367"/>
      <c r="C276" s="368"/>
      <c r="D276" s="367"/>
      <c r="E276" s="368">
        <f t="shared" si="4"/>
      </c>
    </row>
    <row r="277" spans="1:5" ht="12.75">
      <c r="A277" s="366"/>
      <c r="B277" s="367"/>
      <c r="C277" s="368"/>
      <c r="D277" s="367"/>
      <c r="E277" s="368">
        <f t="shared" si="4"/>
      </c>
    </row>
    <row r="278" spans="1:5" ht="12.75">
      <c r="A278" s="366"/>
      <c r="B278" s="367"/>
      <c r="C278" s="368"/>
      <c r="D278" s="367"/>
      <c r="E278" s="368">
        <f t="shared" si="4"/>
      </c>
    </row>
    <row r="279" spans="1:5" ht="12.75">
      <c r="A279" s="366"/>
      <c r="B279" s="367"/>
      <c r="C279" s="368"/>
      <c r="D279" s="367"/>
      <c r="E279" s="368">
        <f t="shared" si="4"/>
      </c>
    </row>
    <row r="280" spans="1:5" ht="12.75">
      <c r="A280" s="366"/>
      <c r="B280" s="367"/>
      <c r="C280" s="368"/>
      <c r="D280" s="367"/>
      <c r="E280" s="368">
        <f t="shared" si="4"/>
      </c>
    </row>
    <row r="281" spans="1:5" ht="12.75">
      <c r="A281" s="366"/>
      <c r="B281" s="367"/>
      <c r="C281" s="368"/>
      <c r="D281" s="367"/>
      <c r="E281" s="368">
        <f t="shared" si="4"/>
      </c>
    </row>
    <row r="282" spans="1:5" ht="12.75">
      <c r="A282" s="366"/>
      <c r="B282" s="367"/>
      <c r="C282" s="368"/>
      <c r="D282" s="367"/>
      <c r="E282" s="368">
        <f t="shared" si="4"/>
      </c>
    </row>
    <row r="283" spans="1:5" ht="12.75">
      <c r="A283" s="366"/>
      <c r="B283" s="367"/>
      <c r="C283" s="368"/>
      <c r="D283" s="367"/>
      <c r="E283" s="368">
        <f t="shared" si="4"/>
      </c>
    </row>
    <row r="284" spans="1:5" ht="12.75">
      <c r="A284" s="366"/>
      <c r="B284" s="367"/>
      <c r="C284" s="368"/>
      <c r="D284" s="367"/>
      <c r="E284" s="368">
        <f t="shared" si="4"/>
      </c>
    </row>
    <row r="285" spans="1:5" ht="12.75">
      <c r="A285" s="366"/>
      <c r="B285" s="367"/>
      <c r="C285" s="368"/>
      <c r="D285" s="367"/>
      <c r="E285" s="368">
        <f t="shared" si="4"/>
      </c>
    </row>
    <row r="286" spans="1:5" ht="12.75">
      <c r="A286" s="366"/>
      <c r="B286" s="367"/>
      <c r="C286" s="368"/>
      <c r="D286" s="367"/>
      <c r="E286" s="368">
        <f t="shared" si="4"/>
      </c>
    </row>
    <row r="287" spans="1:5" ht="12.75">
      <c r="A287" s="366"/>
      <c r="B287" s="367"/>
      <c r="C287" s="368"/>
      <c r="D287" s="367"/>
      <c r="E287" s="368">
        <f t="shared" si="4"/>
      </c>
    </row>
    <row r="288" spans="1:5" ht="12.75">
      <c r="A288" s="366"/>
      <c r="B288" s="367"/>
      <c r="C288" s="368"/>
      <c r="D288" s="367"/>
      <c r="E288" s="368">
        <f t="shared" si="4"/>
      </c>
    </row>
    <row r="289" spans="1:5" ht="12.75">
      <c r="A289" s="366"/>
      <c r="B289" s="367"/>
      <c r="C289" s="368"/>
      <c r="D289" s="367"/>
      <c r="E289" s="368">
        <f t="shared" si="4"/>
      </c>
    </row>
    <row r="290" spans="1:5" ht="12.75">
      <c r="A290" s="366"/>
      <c r="B290" s="367"/>
      <c r="C290" s="368"/>
      <c r="D290" s="367"/>
      <c r="E290" s="368">
        <f t="shared" si="4"/>
      </c>
    </row>
    <row r="291" spans="1:5" ht="12.75">
      <c r="A291" s="366"/>
      <c r="B291" s="367"/>
      <c r="C291" s="368"/>
      <c r="D291" s="367"/>
      <c r="E291" s="368">
        <f t="shared" si="4"/>
      </c>
    </row>
    <row r="292" spans="1:5" ht="12.75">
      <c r="A292" s="366"/>
      <c r="B292" s="367"/>
      <c r="C292" s="368"/>
      <c r="D292" s="367"/>
      <c r="E292" s="368">
        <f t="shared" si="4"/>
      </c>
    </row>
    <row r="293" spans="1:5" ht="12.75">
      <c r="A293" s="366"/>
      <c r="B293" s="367"/>
      <c r="C293" s="368"/>
      <c r="D293" s="367"/>
      <c r="E293" s="368">
        <f t="shared" si="4"/>
      </c>
    </row>
    <row r="294" spans="1:5" ht="12.75">
      <c r="A294" s="366"/>
      <c r="B294" s="367"/>
      <c r="C294" s="368"/>
      <c r="D294" s="367"/>
      <c r="E294" s="368">
        <f t="shared" si="4"/>
      </c>
    </row>
    <row r="295" spans="1:5" ht="12.75">
      <c r="A295" s="366"/>
      <c r="B295" s="367"/>
      <c r="C295" s="368"/>
      <c r="D295" s="367"/>
      <c r="E295" s="368">
        <f t="shared" si="4"/>
      </c>
    </row>
    <row r="296" spans="1:5" ht="12.75">
      <c r="A296" s="366"/>
      <c r="B296" s="367"/>
      <c r="C296" s="368"/>
      <c r="D296" s="367"/>
      <c r="E296" s="368">
        <f t="shared" si="4"/>
      </c>
    </row>
    <row r="297" spans="1:5" ht="12.75">
      <c r="A297" s="366"/>
      <c r="B297" s="367"/>
      <c r="C297" s="368"/>
      <c r="D297" s="367"/>
      <c r="E297" s="368">
        <f t="shared" si="4"/>
      </c>
    </row>
    <row r="298" spans="1:5" ht="12.75">
      <c r="A298" s="366"/>
      <c r="B298" s="367"/>
      <c r="C298" s="368"/>
      <c r="D298" s="367"/>
      <c r="E298" s="368">
        <f t="shared" si="4"/>
      </c>
    </row>
    <row r="299" spans="1:5" ht="12.75">
      <c r="A299" s="366"/>
      <c r="B299" s="367"/>
      <c r="C299" s="368"/>
      <c r="D299" s="367"/>
      <c r="E299" s="368">
        <f t="shared" si="4"/>
      </c>
    </row>
    <row r="300" spans="1:5" ht="12.75">
      <c r="A300" s="366"/>
      <c r="B300" s="367"/>
      <c r="C300" s="368"/>
      <c r="D300" s="367"/>
      <c r="E300" s="368">
        <f t="shared" si="4"/>
      </c>
    </row>
    <row r="301" spans="1:5" ht="12.75">
      <c r="A301" s="366"/>
      <c r="B301" s="367"/>
      <c r="C301" s="368"/>
      <c r="D301" s="367"/>
      <c r="E301" s="368">
        <f t="shared" si="4"/>
      </c>
    </row>
    <row r="302" spans="1:5" ht="12.75">
      <c r="A302" s="366"/>
      <c r="B302" s="367"/>
      <c r="C302" s="368"/>
      <c r="D302" s="367"/>
      <c r="E302" s="368">
        <f t="shared" si="4"/>
      </c>
    </row>
    <row r="303" spans="1:5" ht="12.75">
      <c r="A303" s="366"/>
      <c r="B303" s="367"/>
      <c r="C303" s="368"/>
      <c r="D303" s="367"/>
      <c r="E303" s="368">
        <f t="shared" si="4"/>
      </c>
    </row>
    <row r="304" spans="1:5" ht="12.75">
      <c r="A304" s="366"/>
      <c r="B304" s="367"/>
      <c r="C304" s="368"/>
      <c r="D304" s="367"/>
      <c r="E304" s="368">
        <f t="shared" si="4"/>
      </c>
    </row>
    <row r="305" spans="1:5" ht="12.75">
      <c r="A305" s="366"/>
      <c r="B305" s="367"/>
      <c r="C305" s="368"/>
      <c r="D305" s="367"/>
      <c r="E305" s="368">
        <f t="shared" si="4"/>
      </c>
    </row>
    <row r="306" spans="1:5" ht="12.75">
      <c r="A306" s="366"/>
      <c r="B306" s="367"/>
      <c r="C306" s="368"/>
      <c r="D306" s="367"/>
      <c r="E306" s="368">
        <f t="shared" si="4"/>
      </c>
    </row>
    <row r="307" spans="1:5" ht="12.75">
      <c r="A307" s="366"/>
      <c r="B307" s="367"/>
      <c r="C307" s="368"/>
      <c r="D307" s="367"/>
      <c r="E307" s="368">
        <f t="shared" si="4"/>
      </c>
    </row>
    <row r="308" spans="1:5" ht="12.75">
      <c r="A308" s="366"/>
      <c r="B308" s="367"/>
      <c r="C308" s="368"/>
      <c r="D308" s="367"/>
      <c r="E308" s="368">
        <f t="shared" si="4"/>
      </c>
    </row>
    <row r="309" spans="1:5" ht="12.75">
      <c r="A309" s="366"/>
      <c r="B309" s="367"/>
      <c r="C309" s="368"/>
      <c r="D309" s="367"/>
      <c r="E309" s="368">
        <f t="shared" si="4"/>
      </c>
    </row>
    <row r="310" spans="1:5" ht="12.75">
      <c r="A310" s="366"/>
      <c r="B310" s="367"/>
      <c r="C310" s="368"/>
      <c r="D310" s="367"/>
      <c r="E310" s="368">
        <f t="shared" si="4"/>
      </c>
    </row>
    <row r="311" spans="1:5" ht="12.75">
      <c r="A311" s="366"/>
      <c r="B311" s="367"/>
      <c r="C311" s="368"/>
      <c r="D311" s="367"/>
      <c r="E311" s="368">
        <f t="shared" si="4"/>
      </c>
    </row>
    <row r="312" spans="1:5" ht="12.75">
      <c r="A312" s="366"/>
      <c r="B312" s="367"/>
      <c r="C312" s="368"/>
      <c r="D312" s="367"/>
      <c r="E312" s="368">
        <f t="shared" si="4"/>
      </c>
    </row>
    <row r="313" spans="1:5" ht="12.75">
      <c r="A313" s="366"/>
      <c r="B313" s="367"/>
      <c r="C313" s="368"/>
      <c r="D313" s="367"/>
      <c r="E313" s="368">
        <f t="shared" si="4"/>
      </c>
    </row>
    <row r="314" spans="1:5" ht="12.75">
      <c r="A314" s="366"/>
      <c r="B314" s="367"/>
      <c r="C314" s="368"/>
      <c r="D314" s="367"/>
      <c r="E314" s="368">
        <f t="shared" si="4"/>
      </c>
    </row>
    <row r="315" spans="1:5" ht="12.75">
      <c r="A315" s="366"/>
      <c r="B315" s="367"/>
      <c r="C315" s="368"/>
      <c r="D315" s="367"/>
      <c r="E315" s="368">
        <f t="shared" si="4"/>
      </c>
    </row>
    <row r="316" spans="1:5" ht="12.75">
      <c r="A316" s="366"/>
      <c r="B316" s="367"/>
      <c r="C316" s="368"/>
      <c r="D316" s="367"/>
      <c r="E316" s="368">
        <f t="shared" si="4"/>
      </c>
    </row>
    <row r="317" spans="1:5" ht="12.75">
      <c r="A317" s="366"/>
      <c r="B317" s="367"/>
      <c r="C317" s="368"/>
      <c r="D317" s="367"/>
      <c r="E317" s="368">
        <f t="shared" si="4"/>
      </c>
    </row>
    <row r="318" spans="1:5" ht="12.75">
      <c r="A318" s="366"/>
      <c r="B318" s="367"/>
      <c r="C318" s="368"/>
      <c r="D318" s="367"/>
      <c r="E318" s="368">
        <f t="shared" si="4"/>
      </c>
    </row>
    <row r="319" spans="1:5" ht="12.75">
      <c r="A319" s="366"/>
      <c r="B319" s="367"/>
      <c r="C319" s="368"/>
      <c r="D319" s="367"/>
      <c r="E319" s="368">
        <f t="shared" si="4"/>
      </c>
    </row>
    <row r="320" spans="1:5" ht="12.75">
      <c r="A320" s="366"/>
      <c r="B320" s="367"/>
      <c r="C320" s="368"/>
      <c r="D320" s="367"/>
      <c r="E320" s="368">
        <f t="shared" si="4"/>
      </c>
    </row>
    <row r="321" spans="1:5" ht="12.75">
      <c r="A321" s="366"/>
      <c r="B321" s="367"/>
      <c r="C321" s="368"/>
      <c r="D321" s="367"/>
      <c r="E321" s="368">
        <f t="shared" si="4"/>
      </c>
    </row>
    <row r="322" spans="1:5" ht="12.75">
      <c r="A322" s="366"/>
      <c r="B322" s="367"/>
      <c r="C322" s="368"/>
      <c r="D322" s="367"/>
      <c r="E322" s="368">
        <f t="shared" si="4"/>
      </c>
    </row>
    <row r="323" spans="1:5" ht="12.75">
      <c r="A323" s="366"/>
      <c r="B323" s="367"/>
      <c r="C323" s="368"/>
      <c r="D323" s="367"/>
      <c r="E323" s="368">
        <f aca="true" t="shared" si="5" ref="E323:E386">IF(B323&lt;&gt;0,IF(ABS(B323-D323)&gt;0.1,"KO","OK"),"")</f>
      </c>
    </row>
    <row r="324" spans="1:5" ht="12.75">
      <c r="A324" s="366"/>
      <c r="B324" s="367"/>
      <c r="C324" s="368"/>
      <c r="D324" s="367"/>
      <c r="E324" s="368">
        <f t="shared" si="5"/>
      </c>
    </row>
    <row r="325" spans="1:5" ht="12.75">
      <c r="A325" s="366"/>
      <c r="B325" s="367"/>
      <c r="C325" s="368"/>
      <c r="D325" s="367"/>
      <c r="E325" s="368">
        <f t="shared" si="5"/>
      </c>
    </row>
    <row r="326" spans="1:5" ht="12.75">
      <c r="A326" s="366"/>
      <c r="B326" s="367"/>
      <c r="C326" s="368"/>
      <c r="D326" s="367"/>
      <c r="E326" s="368">
        <f t="shared" si="5"/>
      </c>
    </row>
    <row r="327" spans="1:5" ht="12.75">
      <c r="A327" s="366"/>
      <c r="B327" s="367"/>
      <c r="C327" s="368"/>
      <c r="D327" s="367"/>
      <c r="E327" s="368">
        <f t="shared" si="5"/>
      </c>
    </row>
    <row r="328" spans="1:5" ht="12.75">
      <c r="A328" s="366"/>
      <c r="B328" s="367"/>
      <c r="C328" s="368"/>
      <c r="D328" s="367"/>
      <c r="E328" s="368">
        <f t="shared" si="5"/>
      </c>
    </row>
    <row r="329" spans="1:5" ht="12.75">
      <c r="A329" s="366"/>
      <c r="B329" s="367"/>
      <c r="C329" s="368"/>
      <c r="D329" s="367"/>
      <c r="E329" s="368">
        <f t="shared" si="5"/>
      </c>
    </row>
    <row r="330" spans="1:5" ht="12.75">
      <c r="A330" s="366"/>
      <c r="B330" s="367"/>
      <c r="C330" s="368"/>
      <c r="D330" s="367"/>
      <c r="E330" s="368">
        <f t="shared" si="5"/>
      </c>
    </row>
    <row r="331" spans="1:5" ht="12.75">
      <c r="A331" s="366"/>
      <c r="B331" s="367"/>
      <c r="C331" s="368"/>
      <c r="D331" s="367"/>
      <c r="E331" s="368">
        <f t="shared" si="5"/>
      </c>
    </row>
    <row r="332" spans="1:5" ht="12.75">
      <c r="A332" s="366"/>
      <c r="B332" s="367"/>
      <c r="C332" s="368"/>
      <c r="D332" s="367"/>
      <c r="E332" s="368">
        <f t="shared" si="5"/>
      </c>
    </row>
    <row r="333" spans="1:5" ht="12.75">
      <c r="A333" s="366"/>
      <c r="B333" s="367"/>
      <c r="C333" s="368"/>
      <c r="D333" s="367"/>
      <c r="E333" s="368">
        <f t="shared" si="5"/>
      </c>
    </row>
    <row r="334" spans="1:5" ht="12.75">
      <c r="A334" s="366"/>
      <c r="B334" s="367"/>
      <c r="C334" s="368"/>
      <c r="D334" s="367"/>
      <c r="E334" s="368">
        <f t="shared" si="5"/>
      </c>
    </row>
    <row r="335" spans="1:5" ht="12.75">
      <c r="A335" s="366"/>
      <c r="B335" s="367"/>
      <c r="C335" s="368"/>
      <c r="D335" s="367"/>
      <c r="E335" s="368">
        <f t="shared" si="5"/>
      </c>
    </row>
    <row r="336" spans="1:5" ht="12.75">
      <c r="A336" s="366"/>
      <c r="B336" s="367"/>
      <c r="C336" s="368"/>
      <c r="D336" s="367"/>
      <c r="E336" s="368">
        <f t="shared" si="5"/>
      </c>
    </row>
    <row r="337" spans="1:5" ht="12.75">
      <c r="A337" s="366"/>
      <c r="B337" s="367"/>
      <c r="C337" s="368"/>
      <c r="D337" s="367"/>
      <c r="E337" s="368">
        <f t="shared" si="5"/>
      </c>
    </row>
    <row r="338" spans="1:5" ht="12.75">
      <c r="A338" s="366"/>
      <c r="B338" s="367"/>
      <c r="C338" s="368"/>
      <c r="D338" s="367"/>
      <c r="E338" s="368">
        <f t="shared" si="5"/>
      </c>
    </row>
    <row r="339" spans="1:5" ht="12.75">
      <c r="A339" s="366"/>
      <c r="B339" s="367"/>
      <c r="C339" s="368"/>
      <c r="D339" s="367"/>
      <c r="E339" s="368">
        <f t="shared" si="5"/>
      </c>
    </row>
    <row r="340" spans="1:5" ht="12.75">
      <c r="A340" s="366"/>
      <c r="B340" s="367"/>
      <c r="C340" s="368"/>
      <c r="D340" s="367"/>
      <c r="E340" s="368">
        <f t="shared" si="5"/>
      </c>
    </row>
    <row r="341" spans="1:5" ht="12.75">
      <c r="A341" s="366"/>
      <c r="B341" s="367"/>
      <c r="C341" s="368"/>
      <c r="D341" s="367"/>
      <c r="E341" s="368">
        <f t="shared" si="5"/>
      </c>
    </row>
    <row r="342" spans="1:5" ht="12.75">
      <c r="A342" s="366"/>
      <c r="B342" s="367"/>
      <c r="C342" s="368"/>
      <c r="D342" s="367"/>
      <c r="E342" s="368">
        <f t="shared" si="5"/>
      </c>
    </row>
    <row r="343" spans="1:5" ht="12.75">
      <c r="A343" s="366"/>
      <c r="B343" s="367"/>
      <c r="C343" s="368"/>
      <c r="D343" s="367"/>
      <c r="E343" s="368">
        <f t="shared" si="5"/>
      </c>
    </row>
    <row r="344" spans="1:5" ht="12.75">
      <c r="A344" s="366"/>
      <c r="B344" s="367"/>
      <c r="C344" s="368"/>
      <c r="D344" s="367"/>
      <c r="E344" s="368">
        <f t="shared" si="5"/>
      </c>
    </row>
    <row r="345" spans="1:5" ht="12.75">
      <c r="A345" s="366"/>
      <c r="B345" s="367"/>
      <c r="C345" s="368"/>
      <c r="D345" s="367"/>
      <c r="E345" s="368">
        <f t="shared" si="5"/>
      </c>
    </row>
    <row r="346" spans="1:5" ht="12.75">
      <c r="A346" s="366"/>
      <c r="B346" s="367"/>
      <c r="C346" s="368"/>
      <c r="D346" s="367"/>
      <c r="E346" s="368">
        <f t="shared" si="5"/>
      </c>
    </row>
    <row r="347" spans="1:5" ht="12.75">
      <c r="A347" s="366"/>
      <c r="B347" s="367"/>
      <c r="C347" s="368"/>
      <c r="D347" s="367"/>
      <c r="E347" s="368">
        <f t="shared" si="5"/>
      </c>
    </row>
    <row r="348" spans="1:5" ht="12.75">
      <c r="A348" s="366"/>
      <c r="B348" s="367"/>
      <c r="C348" s="368"/>
      <c r="D348" s="367"/>
      <c r="E348" s="368">
        <f t="shared" si="5"/>
      </c>
    </row>
    <row r="349" spans="1:5" ht="12.75">
      <c r="A349" s="366"/>
      <c r="B349" s="367"/>
      <c r="C349" s="368"/>
      <c r="D349" s="367"/>
      <c r="E349" s="368">
        <f t="shared" si="5"/>
      </c>
    </row>
    <row r="350" spans="1:5" ht="12.75">
      <c r="A350" s="366"/>
      <c r="B350" s="367"/>
      <c r="C350" s="368"/>
      <c r="D350" s="367"/>
      <c r="E350" s="368">
        <f t="shared" si="5"/>
      </c>
    </row>
    <row r="351" spans="1:5" ht="12.75">
      <c r="A351" s="366"/>
      <c r="B351" s="367"/>
      <c r="C351" s="368"/>
      <c r="D351" s="367"/>
      <c r="E351" s="368">
        <f t="shared" si="5"/>
      </c>
    </row>
    <row r="352" spans="1:5" ht="12.75">
      <c r="A352" s="366"/>
      <c r="B352" s="367"/>
      <c r="C352" s="368"/>
      <c r="D352" s="367"/>
      <c r="E352" s="368">
        <f t="shared" si="5"/>
      </c>
    </row>
    <row r="353" spans="1:5" ht="12.75">
      <c r="A353" s="366"/>
      <c r="B353" s="367"/>
      <c r="C353" s="368"/>
      <c r="D353" s="367"/>
      <c r="E353" s="368">
        <f t="shared" si="5"/>
      </c>
    </row>
    <row r="354" spans="1:5" ht="12.75">
      <c r="A354" s="366"/>
      <c r="B354" s="367"/>
      <c r="C354" s="368"/>
      <c r="D354" s="367"/>
      <c r="E354" s="368">
        <f t="shared" si="5"/>
      </c>
    </row>
    <row r="355" spans="1:5" ht="12.75">
      <c r="A355" s="366"/>
      <c r="B355" s="367"/>
      <c r="C355" s="368"/>
      <c r="D355" s="367"/>
      <c r="E355" s="368">
        <f t="shared" si="5"/>
      </c>
    </row>
    <row r="356" spans="1:5" ht="12.75">
      <c r="A356" s="366"/>
      <c r="B356" s="367"/>
      <c r="C356" s="368"/>
      <c r="D356" s="367"/>
      <c r="E356" s="368">
        <f t="shared" si="5"/>
      </c>
    </row>
    <row r="357" spans="1:5" ht="12.75">
      <c r="A357" s="366"/>
      <c r="B357" s="367"/>
      <c r="C357" s="368"/>
      <c r="D357" s="367"/>
      <c r="E357" s="368">
        <f t="shared" si="5"/>
      </c>
    </row>
    <row r="358" spans="1:5" ht="12.75">
      <c r="A358" s="366"/>
      <c r="B358" s="367"/>
      <c r="C358" s="368"/>
      <c r="D358" s="367"/>
      <c r="E358" s="368">
        <f t="shared" si="5"/>
      </c>
    </row>
    <row r="359" spans="1:5" ht="12.75">
      <c r="A359" s="366"/>
      <c r="B359" s="367"/>
      <c r="C359" s="368"/>
      <c r="D359" s="367"/>
      <c r="E359" s="368">
        <f t="shared" si="5"/>
      </c>
    </row>
    <row r="360" spans="1:5" ht="12.75">
      <c r="A360" s="366"/>
      <c r="B360" s="367"/>
      <c r="C360" s="368"/>
      <c r="D360" s="367"/>
      <c r="E360" s="368">
        <f t="shared" si="5"/>
      </c>
    </row>
    <row r="361" spans="1:5" ht="12.75">
      <c r="A361" s="366"/>
      <c r="B361" s="367"/>
      <c r="C361" s="368"/>
      <c r="D361" s="367"/>
      <c r="E361" s="368">
        <f t="shared" si="5"/>
      </c>
    </row>
    <row r="362" spans="1:5" ht="12.75">
      <c r="A362" s="366"/>
      <c r="B362" s="367"/>
      <c r="C362" s="368"/>
      <c r="D362" s="367"/>
      <c r="E362" s="368">
        <f t="shared" si="5"/>
      </c>
    </row>
    <row r="363" spans="1:5" ht="12.75">
      <c r="A363" s="366"/>
      <c r="B363" s="367"/>
      <c r="C363" s="368"/>
      <c r="D363" s="367"/>
      <c r="E363" s="368">
        <f t="shared" si="5"/>
      </c>
    </row>
    <row r="364" spans="1:5" ht="12.75">
      <c r="A364" s="366"/>
      <c r="B364" s="367"/>
      <c r="C364" s="368"/>
      <c r="D364" s="367"/>
      <c r="E364" s="368">
        <f t="shared" si="5"/>
      </c>
    </row>
    <row r="365" spans="1:5" ht="12.75">
      <c r="A365" s="366"/>
      <c r="B365" s="367"/>
      <c r="C365" s="368"/>
      <c r="D365" s="367"/>
      <c r="E365" s="368">
        <f t="shared" si="5"/>
      </c>
    </row>
    <row r="366" spans="1:5" ht="12.75">
      <c r="A366" s="366"/>
      <c r="B366" s="367"/>
      <c r="C366" s="368"/>
      <c r="D366" s="367"/>
      <c r="E366" s="368">
        <f t="shared" si="5"/>
      </c>
    </row>
    <row r="367" spans="1:5" ht="12.75">
      <c r="A367" s="366"/>
      <c r="B367" s="367"/>
      <c r="C367" s="368"/>
      <c r="D367" s="367"/>
      <c r="E367" s="368">
        <f t="shared" si="5"/>
      </c>
    </row>
    <row r="368" spans="1:5" ht="12.75">
      <c r="A368" s="366"/>
      <c r="B368" s="367"/>
      <c r="C368" s="368"/>
      <c r="D368" s="367"/>
      <c r="E368" s="368">
        <f t="shared" si="5"/>
      </c>
    </row>
    <row r="369" spans="1:5" ht="12.75">
      <c r="A369" s="366"/>
      <c r="B369" s="367"/>
      <c r="C369" s="368"/>
      <c r="D369" s="367"/>
      <c r="E369" s="368">
        <f t="shared" si="5"/>
      </c>
    </row>
    <row r="370" spans="1:5" ht="12.75">
      <c r="A370" s="366"/>
      <c r="B370" s="367"/>
      <c r="C370" s="368"/>
      <c r="D370" s="367"/>
      <c r="E370" s="368">
        <f t="shared" si="5"/>
      </c>
    </row>
    <row r="371" spans="1:5" ht="12.75">
      <c r="A371" s="366"/>
      <c r="B371" s="367"/>
      <c r="C371" s="368"/>
      <c r="D371" s="367"/>
      <c r="E371" s="368">
        <f t="shared" si="5"/>
      </c>
    </row>
    <row r="372" spans="1:5" ht="12.75">
      <c r="A372" s="366"/>
      <c r="B372" s="367"/>
      <c r="C372" s="368"/>
      <c r="D372" s="367"/>
      <c r="E372" s="368">
        <f t="shared" si="5"/>
      </c>
    </row>
    <row r="373" spans="1:5" ht="12.75">
      <c r="A373" s="366"/>
      <c r="B373" s="367"/>
      <c r="C373" s="368"/>
      <c r="D373" s="367"/>
      <c r="E373" s="368">
        <f t="shared" si="5"/>
      </c>
    </row>
    <row r="374" spans="1:5" ht="12.75">
      <c r="A374" s="366"/>
      <c r="B374" s="367"/>
      <c r="C374" s="368"/>
      <c r="D374" s="367"/>
      <c r="E374" s="368">
        <f t="shared" si="5"/>
      </c>
    </row>
    <row r="375" spans="1:5" ht="12.75">
      <c r="A375" s="366"/>
      <c r="B375" s="367"/>
      <c r="C375" s="368"/>
      <c r="D375" s="367"/>
      <c r="E375" s="368">
        <f t="shared" si="5"/>
      </c>
    </row>
    <row r="376" spans="1:5" ht="12.75">
      <c r="A376" s="366"/>
      <c r="B376" s="367"/>
      <c r="C376" s="368"/>
      <c r="D376" s="367"/>
      <c r="E376" s="368">
        <f t="shared" si="5"/>
      </c>
    </row>
    <row r="377" spans="1:5" ht="12.75">
      <c r="A377" s="366"/>
      <c r="B377" s="367"/>
      <c r="C377" s="368"/>
      <c r="D377" s="367"/>
      <c r="E377" s="368">
        <f t="shared" si="5"/>
      </c>
    </row>
    <row r="378" spans="1:5" ht="12.75">
      <c r="A378" s="366"/>
      <c r="B378" s="367"/>
      <c r="C378" s="368"/>
      <c r="D378" s="367"/>
      <c r="E378" s="368">
        <f t="shared" si="5"/>
      </c>
    </row>
    <row r="379" spans="1:5" ht="12.75">
      <c r="A379" s="366"/>
      <c r="B379" s="367"/>
      <c r="C379" s="368"/>
      <c r="D379" s="367"/>
      <c r="E379" s="368">
        <f t="shared" si="5"/>
      </c>
    </row>
    <row r="380" spans="1:5" ht="12.75">
      <c r="A380" s="366"/>
      <c r="B380" s="367"/>
      <c r="C380" s="368"/>
      <c r="D380" s="367"/>
      <c r="E380" s="368">
        <f t="shared" si="5"/>
      </c>
    </row>
    <row r="381" spans="1:5" ht="12.75">
      <c r="A381" s="366"/>
      <c r="B381" s="367"/>
      <c r="C381" s="368"/>
      <c r="D381" s="367"/>
      <c r="E381" s="368">
        <f t="shared" si="5"/>
      </c>
    </row>
    <row r="382" spans="1:5" ht="12.75">
      <c r="A382" s="366"/>
      <c r="B382" s="367"/>
      <c r="C382" s="368"/>
      <c r="D382" s="367"/>
      <c r="E382" s="368">
        <f t="shared" si="5"/>
      </c>
    </row>
    <row r="383" spans="1:5" ht="12.75">
      <c r="A383" s="366"/>
      <c r="B383" s="367"/>
      <c r="C383" s="368"/>
      <c r="D383" s="367"/>
      <c r="E383" s="368">
        <f t="shared" si="5"/>
      </c>
    </row>
    <row r="384" spans="1:5" ht="12.75">
      <c r="A384" s="366"/>
      <c r="B384" s="367"/>
      <c r="C384" s="368"/>
      <c r="D384" s="367"/>
      <c r="E384" s="368">
        <f t="shared" si="5"/>
      </c>
    </row>
    <row r="385" spans="1:5" ht="12.75">
      <c r="A385" s="366"/>
      <c r="B385" s="367"/>
      <c r="C385" s="368"/>
      <c r="D385" s="367"/>
      <c r="E385" s="368">
        <f t="shared" si="5"/>
      </c>
    </row>
    <row r="386" spans="1:5" ht="12.75">
      <c r="A386" s="366"/>
      <c r="B386" s="367"/>
      <c r="C386" s="368"/>
      <c r="D386" s="367"/>
      <c r="E386" s="368">
        <f t="shared" si="5"/>
      </c>
    </row>
    <row r="387" spans="1:5" ht="12.75">
      <c r="A387" s="366"/>
      <c r="B387" s="367"/>
      <c r="C387" s="368"/>
      <c r="D387" s="367"/>
      <c r="E387" s="368">
        <f aca="true" t="shared" si="6" ref="E387:E450">IF(B387&lt;&gt;0,IF(ABS(B387-D387)&gt;0.1,"KO","OK"),"")</f>
      </c>
    </row>
    <row r="388" spans="1:5" ht="12.75">
      <c r="A388" s="366"/>
      <c r="B388" s="367"/>
      <c r="C388" s="368"/>
      <c r="D388" s="367"/>
      <c r="E388" s="368">
        <f t="shared" si="6"/>
      </c>
    </row>
    <row r="389" spans="1:5" ht="12.75">
      <c r="A389" s="366"/>
      <c r="B389" s="367"/>
      <c r="C389" s="368"/>
      <c r="D389" s="367"/>
      <c r="E389" s="368">
        <f t="shared" si="6"/>
      </c>
    </row>
    <row r="390" spans="1:5" ht="12.75">
      <c r="A390" s="366"/>
      <c r="B390" s="367"/>
      <c r="C390" s="368"/>
      <c r="D390" s="367"/>
      <c r="E390" s="368">
        <f t="shared" si="6"/>
      </c>
    </row>
    <row r="391" spans="1:5" ht="12.75">
      <c r="A391" s="366"/>
      <c r="B391" s="367"/>
      <c r="C391" s="368"/>
      <c r="D391" s="367"/>
      <c r="E391" s="368">
        <f t="shared" si="6"/>
      </c>
    </row>
    <row r="392" spans="1:5" ht="12.75">
      <c r="A392" s="366"/>
      <c r="B392" s="367"/>
      <c r="C392" s="368"/>
      <c r="D392" s="367"/>
      <c r="E392" s="368">
        <f t="shared" si="6"/>
      </c>
    </row>
    <row r="393" spans="1:5" ht="12.75">
      <c r="A393" s="366"/>
      <c r="B393" s="367"/>
      <c r="C393" s="368"/>
      <c r="D393" s="367"/>
      <c r="E393" s="368">
        <f t="shared" si="6"/>
      </c>
    </row>
    <row r="394" spans="1:5" ht="12.75">
      <c r="A394" s="366"/>
      <c r="B394" s="367"/>
      <c r="C394" s="368"/>
      <c r="D394" s="367"/>
      <c r="E394" s="368">
        <f t="shared" si="6"/>
      </c>
    </row>
    <row r="395" spans="1:5" ht="12.75">
      <c r="A395" s="366"/>
      <c r="B395" s="367"/>
      <c r="C395" s="368"/>
      <c r="D395" s="367"/>
      <c r="E395" s="368">
        <f t="shared" si="6"/>
      </c>
    </row>
    <row r="396" spans="1:5" ht="12.75">
      <c r="A396" s="366"/>
      <c r="B396" s="367"/>
      <c r="C396" s="368"/>
      <c r="D396" s="367"/>
      <c r="E396" s="368">
        <f t="shared" si="6"/>
      </c>
    </row>
    <row r="397" spans="1:5" ht="12.75">
      <c r="A397" s="366"/>
      <c r="B397" s="367"/>
      <c r="C397" s="368"/>
      <c r="D397" s="367"/>
      <c r="E397" s="368">
        <f t="shared" si="6"/>
      </c>
    </row>
    <row r="398" spans="1:5" ht="12.75">
      <c r="A398" s="366"/>
      <c r="B398" s="367"/>
      <c r="C398" s="368"/>
      <c r="D398" s="367"/>
      <c r="E398" s="368">
        <f t="shared" si="6"/>
      </c>
    </row>
    <row r="399" spans="1:5" ht="12.75">
      <c r="A399" s="366"/>
      <c r="B399" s="367"/>
      <c r="C399" s="368"/>
      <c r="D399" s="367"/>
      <c r="E399" s="368">
        <f t="shared" si="6"/>
      </c>
    </row>
    <row r="400" spans="1:5" ht="12.75">
      <c r="A400" s="366"/>
      <c r="B400" s="367"/>
      <c r="C400" s="368"/>
      <c r="D400" s="367"/>
      <c r="E400" s="368">
        <f t="shared" si="6"/>
      </c>
    </row>
    <row r="401" spans="1:5" ht="12.75">
      <c r="A401" s="366"/>
      <c r="B401" s="367"/>
      <c r="C401" s="368"/>
      <c r="D401" s="367"/>
      <c r="E401" s="368">
        <f t="shared" si="6"/>
      </c>
    </row>
    <row r="402" spans="1:5" ht="12.75">
      <c r="A402" s="366"/>
      <c r="B402" s="367"/>
      <c r="C402" s="368"/>
      <c r="D402" s="367"/>
      <c r="E402" s="368">
        <f t="shared" si="6"/>
      </c>
    </row>
    <row r="403" spans="1:5" ht="12.75">
      <c r="A403" s="366"/>
      <c r="B403" s="367"/>
      <c r="C403" s="368"/>
      <c r="D403" s="367"/>
      <c r="E403" s="368">
        <f t="shared" si="6"/>
      </c>
    </row>
    <row r="404" spans="1:5" ht="12.75">
      <c r="A404" s="366"/>
      <c r="B404" s="367"/>
      <c r="C404" s="368"/>
      <c r="D404" s="367"/>
      <c r="E404" s="368">
        <f t="shared" si="6"/>
      </c>
    </row>
    <row r="405" spans="1:5" ht="12.75">
      <c r="A405" s="366"/>
      <c r="B405" s="367"/>
      <c r="C405" s="368"/>
      <c r="D405" s="367"/>
      <c r="E405" s="368">
        <f t="shared" si="6"/>
      </c>
    </row>
    <row r="406" spans="1:5" ht="12.75">
      <c r="A406" s="366"/>
      <c r="B406" s="367"/>
      <c r="C406" s="368"/>
      <c r="D406" s="367"/>
      <c r="E406" s="368">
        <f t="shared" si="6"/>
      </c>
    </row>
    <row r="407" spans="1:5" ht="12.75">
      <c r="A407" s="366"/>
      <c r="B407" s="367"/>
      <c r="C407" s="368"/>
      <c r="D407" s="367"/>
      <c r="E407" s="368">
        <f t="shared" si="6"/>
      </c>
    </row>
    <row r="408" spans="1:5" ht="12.75">
      <c r="A408" s="366"/>
      <c r="B408" s="367"/>
      <c r="C408" s="368"/>
      <c r="D408" s="367"/>
      <c r="E408" s="368">
        <f t="shared" si="6"/>
      </c>
    </row>
    <row r="409" spans="1:5" ht="12.75">
      <c r="A409" s="366"/>
      <c r="B409" s="367"/>
      <c r="C409" s="368"/>
      <c r="D409" s="367"/>
      <c r="E409" s="368">
        <f t="shared" si="6"/>
      </c>
    </row>
    <row r="410" spans="1:5" ht="12.75">
      <c r="A410" s="366"/>
      <c r="B410" s="367"/>
      <c r="C410" s="368"/>
      <c r="D410" s="367"/>
      <c r="E410" s="368">
        <f t="shared" si="6"/>
      </c>
    </row>
    <row r="411" spans="1:5" ht="12.75">
      <c r="A411" s="366"/>
      <c r="B411" s="367"/>
      <c r="C411" s="368"/>
      <c r="D411" s="367"/>
      <c r="E411" s="368">
        <f t="shared" si="6"/>
      </c>
    </row>
    <row r="412" spans="1:5" ht="12.75">
      <c r="A412" s="366"/>
      <c r="B412" s="367"/>
      <c r="C412" s="368"/>
      <c r="D412" s="367"/>
      <c r="E412" s="368">
        <f t="shared" si="6"/>
      </c>
    </row>
    <row r="413" spans="1:5" ht="12.75">
      <c r="A413" s="366"/>
      <c r="B413" s="367"/>
      <c r="C413" s="368"/>
      <c r="D413" s="367"/>
      <c r="E413" s="368">
        <f t="shared" si="6"/>
      </c>
    </row>
    <row r="414" spans="1:5" ht="12.75">
      <c r="A414" s="366"/>
      <c r="B414" s="367"/>
      <c r="C414" s="368"/>
      <c r="D414" s="367"/>
      <c r="E414" s="368">
        <f t="shared" si="6"/>
      </c>
    </row>
    <row r="415" spans="1:5" ht="12.75">
      <c r="A415" s="366"/>
      <c r="B415" s="367"/>
      <c r="C415" s="368"/>
      <c r="D415" s="367"/>
      <c r="E415" s="368">
        <f t="shared" si="6"/>
      </c>
    </row>
    <row r="416" spans="1:5" ht="12.75">
      <c r="A416" s="366"/>
      <c r="B416" s="367"/>
      <c r="C416" s="368"/>
      <c r="D416" s="367"/>
      <c r="E416" s="368">
        <f t="shared" si="6"/>
      </c>
    </row>
    <row r="417" spans="1:5" ht="12.75">
      <c r="A417" s="366"/>
      <c r="B417" s="367"/>
      <c r="C417" s="368"/>
      <c r="D417" s="367"/>
      <c r="E417" s="368">
        <f t="shared" si="6"/>
      </c>
    </row>
    <row r="418" spans="1:5" ht="12.75">
      <c r="A418" s="366"/>
      <c r="B418" s="367"/>
      <c r="C418" s="368"/>
      <c r="D418" s="367"/>
      <c r="E418" s="368">
        <f t="shared" si="6"/>
      </c>
    </row>
    <row r="419" spans="1:5" ht="12.75">
      <c r="A419" s="366"/>
      <c r="B419" s="367"/>
      <c r="C419" s="368"/>
      <c r="D419" s="367"/>
      <c r="E419" s="368">
        <f t="shared" si="6"/>
      </c>
    </row>
    <row r="420" spans="1:5" ht="12.75">
      <c r="A420" s="366"/>
      <c r="B420" s="367"/>
      <c r="C420" s="368"/>
      <c r="D420" s="367"/>
      <c r="E420" s="368">
        <f t="shared" si="6"/>
      </c>
    </row>
    <row r="421" spans="1:5" ht="12.75">
      <c r="A421" s="366"/>
      <c r="B421" s="367"/>
      <c r="C421" s="368"/>
      <c r="D421" s="367"/>
      <c r="E421" s="368">
        <f t="shared" si="6"/>
      </c>
    </row>
    <row r="422" spans="1:5" ht="12.75">
      <c r="A422" s="366"/>
      <c r="B422" s="367"/>
      <c r="C422" s="368"/>
      <c r="D422" s="367"/>
      <c r="E422" s="368">
        <f t="shared" si="6"/>
      </c>
    </row>
    <row r="423" spans="1:5" ht="12.75">
      <c r="A423" s="366"/>
      <c r="B423" s="367"/>
      <c r="C423" s="368"/>
      <c r="D423" s="367"/>
      <c r="E423" s="368">
        <f t="shared" si="6"/>
      </c>
    </row>
    <row r="424" spans="1:5" ht="12.75">
      <c r="A424" s="366"/>
      <c r="B424" s="367"/>
      <c r="C424" s="368"/>
      <c r="D424" s="367"/>
      <c r="E424" s="368">
        <f t="shared" si="6"/>
      </c>
    </row>
    <row r="425" spans="1:5" ht="12.75">
      <c r="A425" s="366"/>
      <c r="B425" s="367"/>
      <c r="C425" s="368"/>
      <c r="D425" s="367"/>
      <c r="E425" s="368">
        <f t="shared" si="6"/>
      </c>
    </row>
    <row r="426" spans="1:5" ht="12.75">
      <c r="A426" s="366"/>
      <c r="B426" s="367"/>
      <c r="C426" s="368"/>
      <c r="D426" s="367"/>
      <c r="E426" s="368">
        <f t="shared" si="6"/>
      </c>
    </row>
    <row r="427" spans="1:5" ht="12.75">
      <c r="A427" s="366"/>
      <c r="B427" s="367"/>
      <c r="C427" s="368"/>
      <c r="D427" s="367"/>
      <c r="E427" s="368">
        <f t="shared" si="6"/>
      </c>
    </row>
    <row r="428" spans="1:5" ht="12.75">
      <c r="A428" s="366"/>
      <c r="B428" s="367"/>
      <c r="C428" s="368"/>
      <c r="D428" s="367"/>
      <c r="E428" s="368">
        <f t="shared" si="6"/>
      </c>
    </row>
    <row r="429" spans="1:5" ht="12.75">
      <c r="A429" s="366"/>
      <c r="B429" s="367"/>
      <c r="C429" s="368"/>
      <c r="D429" s="367"/>
      <c r="E429" s="368">
        <f t="shared" si="6"/>
      </c>
    </row>
    <row r="430" spans="1:5" ht="12.75">
      <c r="A430" s="366"/>
      <c r="B430" s="367"/>
      <c r="C430" s="368"/>
      <c r="D430" s="367"/>
      <c r="E430" s="368">
        <f t="shared" si="6"/>
      </c>
    </row>
    <row r="431" spans="1:5" ht="12.75">
      <c r="A431" s="366"/>
      <c r="B431" s="367"/>
      <c r="C431" s="368"/>
      <c r="D431" s="367"/>
      <c r="E431" s="368">
        <f t="shared" si="6"/>
      </c>
    </row>
    <row r="432" spans="1:5" ht="12.75">
      <c r="A432" s="366"/>
      <c r="B432" s="367"/>
      <c r="C432" s="368"/>
      <c r="D432" s="367"/>
      <c r="E432" s="368">
        <f t="shared" si="6"/>
      </c>
    </row>
    <row r="433" spans="1:5" ht="12.75">
      <c r="A433" s="366"/>
      <c r="B433" s="367"/>
      <c r="C433" s="368"/>
      <c r="D433" s="367"/>
      <c r="E433" s="368">
        <f t="shared" si="6"/>
      </c>
    </row>
    <row r="434" spans="1:5" ht="12.75">
      <c r="A434" s="366"/>
      <c r="B434" s="367"/>
      <c r="C434" s="368"/>
      <c r="D434" s="367"/>
      <c r="E434" s="368">
        <f t="shared" si="6"/>
      </c>
    </row>
    <row r="435" spans="1:5" ht="12.75">
      <c r="A435" s="366"/>
      <c r="B435" s="367"/>
      <c r="C435" s="368"/>
      <c r="D435" s="367"/>
      <c r="E435" s="368">
        <f t="shared" si="6"/>
      </c>
    </row>
    <row r="436" spans="1:5" ht="12.75">
      <c r="A436" s="366"/>
      <c r="B436" s="367"/>
      <c r="C436" s="368"/>
      <c r="D436" s="367"/>
      <c r="E436" s="368">
        <f t="shared" si="6"/>
      </c>
    </row>
    <row r="437" spans="1:5" ht="12.75">
      <c r="A437" s="366"/>
      <c r="B437" s="367"/>
      <c r="C437" s="368"/>
      <c r="D437" s="367"/>
      <c r="E437" s="368">
        <f t="shared" si="6"/>
      </c>
    </row>
    <row r="438" spans="1:5" ht="12.75">
      <c r="A438" s="366"/>
      <c r="B438" s="367"/>
      <c r="C438" s="368"/>
      <c r="D438" s="367"/>
      <c r="E438" s="368">
        <f t="shared" si="6"/>
      </c>
    </row>
    <row r="439" spans="1:5" ht="12.75">
      <c r="A439" s="366"/>
      <c r="B439" s="367"/>
      <c r="C439" s="368"/>
      <c r="D439" s="367"/>
      <c r="E439" s="368">
        <f t="shared" si="6"/>
      </c>
    </row>
    <row r="440" spans="1:5" ht="12.75">
      <c r="A440" s="366"/>
      <c r="B440" s="367"/>
      <c r="C440" s="368"/>
      <c r="D440" s="367"/>
      <c r="E440" s="368">
        <f t="shared" si="6"/>
      </c>
    </row>
    <row r="441" spans="1:5" ht="12.75">
      <c r="A441" s="366"/>
      <c r="B441" s="367"/>
      <c r="C441" s="368"/>
      <c r="D441" s="367"/>
      <c r="E441" s="368">
        <f t="shared" si="6"/>
      </c>
    </row>
    <row r="442" spans="1:5" ht="12.75">
      <c r="A442" s="366"/>
      <c r="B442" s="367"/>
      <c r="C442" s="368"/>
      <c r="D442" s="367"/>
      <c r="E442" s="368">
        <f t="shared" si="6"/>
      </c>
    </row>
    <row r="443" spans="1:5" ht="12.75">
      <c r="A443" s="366"/>
      <c r="B443" s="367"/>
      <c r="C443" s="368"/>
      <c r="D443" s="367"/>
      <c r="E443" s="368">
        <f t="shared" si="6"/>
      </c>
    </row>
    <row r="444" spans="1:5" ht="12.75">
      <c r="A444" s="366"/>
      <c r="B444" s="367"/>
      <c r="C444" s="368"/>
      <c r="D444" s="367"/>
      <c r="E444" s="368">
        <f t="shared" si="6"/>
      </c>
    </row>
    <row r="445" spans="1:5" ht="12.75">
      <c r="A445" s="366"/>
      <c r="B445" s="367"/>
      <c r="C445" s="368"/>
      <c r="D445" s="367"/>
      <c r="E445" s="368">
        <f t="shared" si="6"/>
      </c>
    </row>
    <row r="446" spans="1:5" ht="12.75">
      <c r="A446" s="366"/>
      <c r="B446" s="367"/>
      <c r="C446" s="368"/>
      <c r="D446" s="367"/>
      <c r="E446" s="368">
        <f t="shared" si="6"/>
      </c>
    </row>
    <row r="447" spans="1:5" ht="12.75">
      <c r="A447" s="366"/>
      <c r="B447" s="367"/>
      <c r="C447" s="368"/>
      <c r="D447" s="367"/>
      <c r="E447" s="368">
        <f t="shared" si="6"/>
      </c>
    </row>
    <row r="448" spans="1:5" ht="12.75">
      <c r="A448" s="366"/>
      <c r="B448" s="367"/>
      <c r="C448" s="368"/>
      <c r="D448" s="367"/>
      <c r="E448" s="368">
        <f t="shared" si="6"/>
      </c>
    </row>
    <row r="449" spans="1:5" ht="12.75">
      <c r="A449" s="366"/>
      <c r="B449" s="367"/>
      <c r="C449" s="368"/>
      <c r="D449" s="367"/>
      <c r="E449" s="368">
        <f t="shared" si="6"/>
      </c>
    </row>
    <row r="450" spans="1:5" ht="12.75">
      <c r="A450" s="366"/>
      <c r="B450" s="367"/>
      <c r="C450" s="368"/>
      <c r="D450" s="367"/>
      <c r="E450" s="368">
        <f t="shared" si="6"/>
      </c>
    </row>
    <row r="451" spans="1:5" ht="12.75">
      <c r="A451" s="366"/>
      <c r="B451" s="367"/>
      <c r="C451" s="368"/>
      <c r="D451" s="367"/>
      <c r="E451" s="368">
        <f aca="true" t="shared" si="7" ref="E451:E514">IF(B451&lt;&gt;0,IF(ABS(B451-D451)&gt;0.1,"KO","OK"),"")</f>
      </c>
    </row>
    <row r="452" spans="1:5" ht="12.75">
      <c r="A452" s="366"/>
      <c r="B452" s="367"/>
      <c r="C452" s="368"/>
      <c r="D452" s="367"/>
      <c r="E452" s="368">
        <f t="shared" si="7"/>
      </c>
    </row>
    <row r="453" spans="1:5" ht="12.75">
      <c r="A453" s="366"/>
      <c r="B453" s="367"/>
      <c r="C453" s="368"/>
      <c r="D453" s="367"/>
      <c r="E453" s="368">
        <f t="shared" si="7"/>
      </c>
    </row>
    <row r="454" spans="1:5" ht="12.75">
      <c r="A454" s="366"/>
      <c r="B454" s="367"/>
      <c r="C454" s="368"/>
      <c r="D454" s="367"/>
      <c r="E454" s="368">
        <f t="shared" si="7"/>
      </c>
    </row>
    <row r="455" spans="1:5" ht="12.75">
      <c r="A455" s="366"/>
      <c r="B455" s="367"/>
      <c r="C455" s="368"/>
      <c r="D455" s="367"/>
      <c r="E455" s="368">
        <f t="shared" si="7"/>
      </c>
    </row>
    <row r="456" spans="1:5" ht="12.75">
      <c r="A456" s="366"/>
      <c r="B456" s="367"/>
      <c r="C456" s="368"/>
      <c r="D456" s="367"/>
      <c r="E456" s="368">
        <f t="shared" si="7"/>
      </c>
    </row>
    <row r="457" spans="1:5" ht="12.75">
      <c r="A457" s="366"/>
      <c r="B457" s="367"/>
      <c r="C457" s="368"/>
      <c r="D457" s="367"/>
      <c r="E457" s="368">
        <f t="shared" si="7"/>
      </c>
    </row>
    <row r="458" spans="1:5" ht="12.75">
      <c r="A458" s="366"/>
      <c r="B458" s="367"/>
      <c r="C458" s="368"/>
      <c r="D458" s="367"/>
      <c r="E458" s="368">
        <f t="shared" si="7"/>
      </c>
    </row>
    <row r="459" spans="1:5" ht="12.75">
      <c r="A459" s="366"/>
      <c r="B459" s="367"/>
      <c r="C459" s="368"/>
      <c r="D459" s="367"/>
      <c r="E459" s="368">
        <f t="shared" si="7"/>
      </c>
    </row>
    <row r="460" spans="1:5" ht="12.75">
      <c r="A460" s="366"/>
      <c r="B460" s="367"/>
      <c r="C460" s="368"/>
      <c r="D460" s="367"/>
      <c r="E460" s="368">
        <f t="shared" si="7"/>
      </c>
    </row>
    <row r="461" spans="1:5" ht="12.75">
      <c r="A461" s="366"/>
      <c r="B461" s="367"/>
      <c r="C461" s="368"/>
      <c r="D461" s="367"/>
      <c r="E461" s="368">
        <f t="shared" si="7"/>
      </c>
    </row>
    <row r="462" spans="1:5" ht="12.75">
      <c r="A462" s="366"/>
      <c r="B462" s="367"/>
      <c r="C462" s="368"/>
      <c r="D462" s="367"/>
      <c r="E462" s="368">
        <f t="shared" si="7"/>
      </c>
    </row>
    <row r="463" spans="1:5" ht="12.75">
      <c r="A463" s="366"/>
      <c r="B463" s="367"/>
      <c r="C463" s="368"/>
      <c r="D463" s="367"/>
      <c r="E463" s="368">
        <f t="shared" si="7"/>
      </c>
    </row>
    <row r="464" spans="1:5" ht="12.75">
      <c r="A464" s="366"/>
      <c r="B464" s="367"/>
      <c r="C464" s="368"/>
      <c r="D464" s="367"/>
      <c r="E464" s="368">
        <f t="shared" si="7"/>
      </c>
    </row>
    <row r="465" spans="1:5" ht="12.75">
      <c r="A465" s="366"/>
      <c r="B465" s="367"/>
      <c r="C465" s="368"/>
      <c r="D465" s="367"/>
      <c r="E465" s="368">
        <f t="shared" si="7"/>
      </c>
    </row>
    <row r="466" spans="1:5" ht="12.75">
      <c r="A466" s="366"/>
      <c r="B466" s="367"/>
      <c r="C466" s="368"/>
      <c r="D466" s="367"/>
      <c r="E466" s="368">
        <f t="shared" si="7"/>
      </c>
    </row>
    <row r="467" spans="1:5" ht="12.75">
      <c r="A467" s="366"/>
      <c r="B467" s="367"/>
      <c r="C467" s="368"/>
      <c r="D467" s="367"/>
      <c r="E467" s="368">
        <f t="shared" si="7"/>
      </c>
    </row>
    <row r="468" spans="1:5" ht="12.75">
      <c r="A468" s="366"/>
      <c r="B468" s="367"/>
      <c r="C468" s="368"/>
      <c r="D468" s="367"/>
      <c r="E468" s="368">
        <f t="shared" si="7"/>
      </c>
    </row>
    <row r="469" spans="1:5" ht="12.75">
      <c r="A469" s="366"/>
      <c r="B469" s="367"/>
      <c r="C469" s="368"/>
      <c r="D469" s="367"/>
      <c r="E469" s="368">
        <f t="shared" si="7"/>
      </c>
    </row>
    <row r="470" spans="1:5" ht="12.75">
      <c r="A470" s="366"/>
      <c r="B470" s="367"/>
      <c r="C470" s="368"/>
      <c r="D470" s="367"/>
      <c r="E470" s="368">
        <f t="shared" si="7"/>
      </c>
    </row>
    <row r="471" spans="1:5" ht="12.75">
      <c r="A471" s="366"/>
      <c r="B471" s="367"/>
      <c r="C471" s="368"/>
      <c r="D471" s="367"/>
      <c r="E471" s="368">
        <f t="shared" si="7"/>
      </c>
    </row>
    <row r="472" spans="1:5" ht="12.75">
      <c r="A472" s="366"/>
      <c r="B472" s="367"/>
      <c r="C472" s="368"/>
      <c r="D472" s="367"/>
      <c r="E472" s="368">
        <f t="shared" si="7"/>
      </c>
    </row>
    <row r="473" spans="1:5" ht="12.75">
      <c r="A473" s="366"/>
      <c r="B473" s="367"/>
      <c r="C473" s="368"/>
      <c r="D473" s="367"/>
      <c r="E473" s="368">
        <f t="shared" si="7"/>
      </c>
    </row>
    <row r="474" spans="1:5" ht="12.75">
      <c r="A474" s="366"/>
      <c r="B474" s="367"/>
      <c r="C474" s="368"/>
      <c r="D474" s="367"/>
      <c r="E474" s="368">
        <f t="shared" si="7"/>
      </c>
    </row>
    <row r="475" spans="1:5" ht="12.75">
      <c r="A475" s="366"/>
      <c r="B475" s="367"/>
      <c r="C475" s="368"/>
      <c r="D475" s="367"/>
      <c r="E475" s="368">
        <f t="shared" si="7"/>
      </c>
    </row>
    <row r="476" spans="1:5" ht="12.75">
      <c r="A476" s="366"/>
      <c r="B476" s="367"/>
      <c r="C476" s="368"/>
      <c r="D476" s="367"/>
      <c r="E476" s="368">
        <f t="shared" si="7"/>
      </c>
    </row>
    <row r="477" spans="1:5" ht="12.75">
      <c r="A477" s="366"/>
      <c r="B477" s="367"/>
      <c r="C477" s="368"/>
      <c r="D477" s="367"/>
      <c r="E477" s="368">
        <f t="shared" si="7"/>
      </c>
    </row>
    <row r="478" spans="1:5" ht="12.75">
      <c r="A478" s="366"/>
      <c r="B478" s="367"/>
      <c r="C478" s="368"/>
      <c r="D478" s="367"/>
      <c r="E478" s="368">
        <f t="shared" si="7"/>
      </c>
    </row>
    <row r="479" spans="1:5" ht="12.75">
      <c r="A479" s="366"/>
      <c r="B479" s="367"/>
      <c r="C479" s="368"/>
      <c r="D479" s="367"/>
      <c r="E479" s="368">
        <f t="shared" si="7"/>
      </c>
    </row>
    <row r="480" spans="1:5" ht="12.75">
      <c r="A480" s="366"/>
      <c r="B480" s="367"/>
      <c r="C480" s="368"/>
      <c r="D480" s="367"/>
      <c r="E480" s="368">
        <f t="shared" si="7"/>
      </c>
    </row>
    <row r="481" spans="1:5" ht="12.75">
      <c r="A481" s="366"/>
      <c r="B481" s="367"/>
      <c r="C481" s="368"/>
      <c r="D481" s="367"/>
      <c r="E481" s="368">
        <f t="shared" si="7"/>
      </c>
    </row>
    <row r="482" spans="1:5" ht="12.75">
      <c r="A482" s="366"/>
      <c r="B482" s="367"/>
      <c r="C482" s="368"/>
      <c r="D482" s="367"/>
      <c r="E482" s="368">
        <f t="shared" si="7"/>
      </c>
    </row>
    <row r="483" spans="1:5" ht="12.75">
      <c r="A483" s="366"/>
      <c r="B483" s="367"/>
      <c r="C483" s="368"/>
      <c r="D483" s="367"/>
      <c r="E483" s="368">
        <f t="shared" si="7"/>
      </c>
    </row>
    <row r="484" spans="1:5" ht="12.75">
      <c r="A484" s="366"/>
      <c r="B484" s="367"/>
      <c r="C484" s="368"/>
      <c r="D484" s="367"/>
      <c r="E484" s="368">
        <f t="shared" si="7"/>
      </c>
    </row>
    <row r="485" spans="1:5" ht="12.75">
      <c r="A485" s="366"/>
      <c r="B485" s="367"/>
      <c r="C485" s="368"/>
      <c r="D485" s="367"/>
      <c r="E485" s="368">
        <f t="shared" si="7"/>
      </c>
    </row>
    <row r="486" spans="1:5" ht="12.75">
      <c r="A486" s="366"/>
      <c r="B486" s="367"/>
      <c r="C486" s="368"/>
      <c r="D486" s="367"/>
      <c r="E486" s="368">
        <f t="shared" si="7"/>
      </c>
    </row>
    <row r="487" spans="1:5" ht="12.75">
      <c r="A487" s="366"/>
      <c r="B487" s="367"/>
      <c r="C487" s="368"/>
      <c r="D487" s="367"/>
      <c r="E487" s="368">
        <f t="shared" si="7"/>
      </c>
    </row>
    <row r="488" spans="1:5" ht="12.75">
      <c r="A488" s="366"/>
      <c r="B488" s="367"/>
      <c r="C488" s="368"/>
      <c r="D488" s="367"/>
      <c r="E488" s="368">
        <f t="shared" si="7"/>
      </c>
    </row>
    <row r="489" spans="1:5" ht="12.75">
      <c r="A489" s="366"/>
      <c r="B489" s="367"/>
      <c r="C489" s="368"/>
      <c r="D489" s="367"/>
      <c r="E489" s="368">
        <f t="shared" si="7"/>
      </c>
    </row>
    <row r="490" spans="1:5" ht="12.75">
      <c r="A490" s="366"/>
      <c r="B490" s="367"/>
      <c r="C490" s="368"/>
      <c r="D490" s="367"/>
      <c r="E490" s="368">
        <f t="shared" si="7"/>
      </c>
    </row>
    <row r="491" spans="1:5" ht="12.75">
      <c r="A491" s="366"/>
      <c r="B491" s="367"/>
      <c r="C491" s="368"/>
      <c r="D491" s="367"/>
      <c r="E491" s="368">
        <f t="shared" si="7"/>
      </c>
    </row>
    <row r="492" spans="1:5" ht="12.75">
      <c r="A492" s="366"/>
      <c r="B492" s="367"/>
      <c r="C492" s="368"/>
      <c r="D492" s="367"/>
      <c r="E492" s="368">
        <f t="shared" si="7"/>
      </c>
    </row>
    <row r="493" spans="1:5" ht="12.75">
      <c r="A493" s="366"/>
      <c r="B493" s="367"/>
      <c r="C493" s="368"/>
      <c r="D493" s="367"/>
      <c r="E493" s="368">
        <f t="shared" si="7"/>
      </c>
    </row>
    <row r="494" spans="1:5" ht="12.75">
      <c r="A494" s="366"/>
      <c r="B494" s="367"/>
      <c r="C494" s="368"/>
      <c r="D494" s="367"/>
      <c r="E494" s="368">
        <f t="shared" si="7"/>
      </c>
    </row>
    <row r="495" spans="1:5" ht="12.75">
      <c r="A495" s="366"/>
      <c r="B495" s="367"/>
      <c r="C495" s="368"/>
      <c r="D495" s="367"/>
      <c r="E495" s="368">
        <f t="shared" si="7"/>
      </c>
    </row>
    <row r="496" spans="1:5" ht="12.75">
      <c r="A496" s="366"/>
      <c r="B496" s="367"/>
      <c r="C496" s="368"/>
      <c r="D496" s="367"/>
      <c r="E496" s="368">
        <f t="shared" si="7"/>
      </c>
    </row>
    <row r="497" spans="1:5" ht="12.75">
      <c r="A497" s="366"/>
      <c r="B497" s="367"/>
      <c r="C497" s="368"/>
      <c r="D497" s="367"/>
      <c r="E497" s="368">
        <f t="shared" si="7"/>
      </c>
    </row>
    <row r="498" spans="1:5" ht="12.75">
      <c r="A498" s="366"/>
      <c r="B498" s="367"/>
      <c r="C498" s="368"/>
      <c r="D498" s="367"/>
      <c r="E498" s="368">
        <f t="shared" si="7"/>
      </c>
    </row>
    <row r="499" spans="1:5" ht="12.75">
      <c r="A499" s="366"/>
      <c r="B499" s="367"/>
      <c r="C499" s="368"/>
      <c r="D499" s="367"/>
      <c r="E499" s="368">
        <f t="shared" si="7"/>
      </c>
    </row>
    <row r="500" spans="1:5" ht="12.75">
      <c r="A500" s="366"/>
      <c r="B500" s="367"/>
      <c r="C500" s="368"/>
      <c r="D500" s="367"/>
      <c r="E500" s="368">
        <f t="shared" si="7"/>
      </c>
    </row>
    <row r="501" spans="1:5" ht="12.75">
      <c r="A501" s="366"/>
      <c r="B501" s="367"/>
      <c r="C501" s="368"/>
      <c r="D501" s="367"/>
      <c r="E501" s="368">
        <f t="shared" si="7"/>
      </c>
    </row>
    <row r="502" spans="1:5" ht="12.75">
      <c r="A502" s="366"/>
      <c r="B502" s="367"/>
      <c r="C502" s="368"/>
      <c r="D502" s="367"/>
      <c r="E502" s="368">
        <f t="shared" si="7"/>
      </c>
    </row>
    <row r="503" spans="1:5" ht="12.75">
      <c r="A503" s="366"/>
      <c r="B503" s="367"/>
      <c r="C503" s="368"/>
      <c r="D503" s="367"/>
      <c r="E503" s="368">
        <f t="shared" si="7"/>
      </c>
    </row>
    <row r="504" spans="1:5" ht="12.75">
      <c r="A504" s="366"/>
      <c r="B504" s="367"/>
      <c r="C504" s="368"/>
      <c r="D504" s="367"/>
      <c r="E504" s="368">
        <f t="shared" si="7"/>
      </c>
    </row>
    <row r="505" spans="1:5" ht="12.75">
      <c r="A505" s="366"/>
      <c r="B505" s="367"/>
      <c r="C505" s="368"/>
      <c r="D505" s="367"/>
      <c r="E505" s="368">
        <f t="shared" si="7"/>
      </c>
    </row>
    <row r="506" spans="1:5" ht="12.75">
      <c r="A506" s="366"/>
      <c r="B506" s="367"/>
      <c r="C506" s="368"/>
      <c r="D506" s="367"/>
      <c r="E506" s="368">
        <f t="shared" si="7"/>
      </c>
    </row>
    <row r="507" spans="1:5" ht="12.75">
      <c r="A507" s="366"/>
      <c r="B507" s="367"/>
      <c r="C507" s="368"/>
      <c r="D507" s="367"/>
      <c r="E507" s="368">
        <f t="shared" si="7"/>
      </c>
    </row>
    <row r="508" spans="1:5" ht="12.75">
      <c r="A508" s="366"/>
      <c r="B508" s="367"/>
      <c r="C508" s="368"/>
      <c r="D508" s="367"/>
      <c r="E508" s="368">
        <f t="shared" si="7"/>
      </c>
    </row>
    <row r="509" spans="1:5" ht="12.75">
      <c r="A509" s="366"/>
      <c r="B509" s="367"/>
      <c r="C509" s="368"/>
      <c r="D509" s="367"/>
      <c r="E509" s="368">
        <f t="shared" si="7"/>
      </c>
    </row>
    <row r="510" spans="1:5" ht="12.75">
      <c r="A510" s="366"/>
      <c r="B510" s="367"/>
      <c r="C510" s="368"/>
      <c r="D510" s="367"/>
      <c r="E510" s="368">
        <f t="shared" si="7"/>
      </c>
    </row>
    <row r="511" spans="1:5" ht="12.75">
      <c r="A511" s="366"/>
      <c r="B511" s="367"/>
      <c r="C511" s="368"/>
      <c r="D511" s="367"/>
      <c r="E511" s="368">
        <f t="shared" si="7"/>
      </c>
    </row>
    <row r="512" spans="1:5" ht="12.75">
      <c r="A512" s="366"/>
      <c r="B512" s="367"/>
      <c r="C512" s="368"/>
      <c r="D512" s="367"/>
      <c r="E512" s="368">
        <f t="shared" si="7"/>
      </c>
    </row>
    <row r="513" spans="1:5" ht="12.75">
      <c r="A513" s="366"/>
      <c r="B513" s="367"/>
      <c r="C513" s="368"/>
      <c r="D513" s="367"/>
      <c r="E513" s="368">
        <f t="shared" si="7"/>
      </c>
    </row>
    <row r="514" spans="1:5" ht="12.75">
      <c r="A514" s="366"/>
      <c r="B514" s="367"/>
      <c r="C514" s="368"/>
      <c r="D514" s="367"/>
      <c r="E514" s="368">
        <f t="shared" si="7"/>
      </c>
    </row>
    <row r="515" spans="1:5" ht="12.75">
      <c r="A515" s="366"/>
      <c r="B515" s="367"/>
      <c r="C515" s="368"/>
      <c r="D515" s="367"/>
      <c r="E515" s="368">
        <f aca="true" t="shared" si="8" ref="E515:E578">IF(B515&lt;&gt;0,IF(ABS(B515-D515)&gt;0.1,"KO","OK"),"")</f>
      </c>
    </row>
    <row r="516" spans="1:5" ht="12.75">
      <c r="A516" s="366"/>
      <c r="B516" s="367"/>
      <c r="C516" s="368"/>
      <c r="D516" s="367"/>
      <c r="E516" s="368">
        <f t="shared" si="8"/>
      </c>
    </row>
    <row r="517" spans="1:5" ht="12.75">
      <c r="A517" s="366"/>
      <c r="B517" s="367"/>
      <c r="C517" s="368"/>
      <c r="D517" s="367"/>
      <c r="E517" s="368">
        <f t="shared" si="8"/>
      </c>
    </row>
    <row r="518" spans="1:5" ht="12.75">
      <c r="A518" s="366"/>
      <c r="B518" s="367"/>
      <c r="C518" s="368"/>
      <c r="D518" s="367"/>
      <c r="E518" s="368">
        <f t="shared" si="8"/>
      </c>
    </row>
    <row r="519" spans="1:5" ht="12.75">
      <c r="A519" s="366"/>
      <c r="B519" s="367"/>
      <c r="C519" s="368"/>
      <c r="D519" s="367"/>
      <c r="E519" s="368">
        <f t="shared" si="8"/>
      </c>
    </row>
    <row r="520" spans="1:5" ht="12.75">
      <c r="A520" s="366"/>
      <c r="B520" s="367"/>
      <c r="C520" s="368"/>
      <c r="D520" s="367"/>
      <c r="E520" s="368">
        <f t="shared" si="8"/>
      </c>
    </row>
    <row r="521" spans="1:5" ht="12.75">
      <c r="A521" s="366"/>
      <c r="B521" s="367"/>
      <c r="C521" s="368"/>
      <c r="D521" s="367"/>
      <c r="E521" s="368">
        <f t="shared" si="8"/>
      </c>
    </row>
    <row r="522" spans="1:5" ht="12.75">
      <c r="A522" s="366"/>
      <c r="B522" s="367"/>
      <c r="C522" s="368"/>
      <c r="D522" s="367"/>
      <c r="E522" s="368">
        <f t="shared" si="8"/>
      </c>
    </row>
    <row r="523" spans="1:5" ht="12.75">
      <c r="A523" s="366"/>
      <c r="B523" s="367"/>
      <c r="C523" s="368"/>
      <c r="D523" s="367"/>
      <c r="E523" s="368">
        <f t="shared" si="8"/>
      </c>
    </row>
    <row r="524" spans="1:5" ht="12.75">
      <c r="A524" s="366"/>
      <c r="B524" s="367"/>
      <c r="C524" s="368"/>
      <c r="D524" s="367"/>
      <c r="E524" s="368">
        <f t="shared" si="8"/>
      </c>
    </row>
    <row r="525" spans="1:5" ht="12.75">
      <c r="A525" s="366"/>
      <c r="B525" s="367"/>
      <c r="C525" s="368"/>
      <c r="D525" s="367"/>
      <c r="E525" s="368">
        <f t="shared" si="8"/>
      </c>
    </row>
    <row r="526" spans="1:5" ht="12.75">
      <c r="A526" s="366"/>
      <c r="B526" s="367"/>
      <c r="C526" s="368"/>
      <c r="D526" s="367"/>
      <c r="E526" s="368">
        <f t="shared" si="8"/>
      </c>
    </row>
    <row r="527" spans="1:5" ht="12.75">
      <c r="A527" s="366"/>
      <c r="B527" s="367"/>
      <c r="C527" s="368"/>
      <c r="D527" s="367"/>
      <c r="E527" s="368">
        <f t="shared" si="8"/>
      </c>
    </row>
    <row r="528" spans="1:5" ht="12.75">
      <c r="A528" s="366"/>
      <c r="B528" s="367"/>
      <c r="C528" s="368"/>
      <c r="D528" s="367"/>
      <c r="E528" s="368">
        <f t="shared" si="8"/>
      </c>
    </row>
    <row r="529" spans="1:5" ht="12.75">
      <c r="A529" s="366"/>
      <c r="B529" s="367"/>
      <c r="C529" s="368"/>
      <c r="D529" s="367"/>
      <c r="E529" s="368">
        <f t="shared" si="8"/>
      </c>
    </row>
    <row r="530" spans="1:5" ht="12.75">
      <c r="A530" s="366"/>
      <c r="B530" s="367"/>
      <c r="C530" s="368"/>
      <c r="D530" s="367"/>
      <c r="E530" s="368">
        <f t="shared" si="8"/>
      </c>
    </row>
    <row r="531" spans="1:5" ht="12.75">
      <c r="A531" s="366"/>
      <c r="B531" s="367"/>
      <c r="C531" s="368"/>
      <c r="D531" s="367"/>
      <c r="E531" s="368">
        <f t="shared" si="8"/>
      </c>
    </row>
    <row r="532" spans="1:5" ht="12.75">
      <c r="A532" s="366"/>
      <c r="B532" s="367"/>
      <c r="C532" s="368"/>
      <c r="D532" s="367"/>
      <c r="E532" s="368">
        <f t="shared" si="8"/>
      </c>
    </row>
    <row r="533" spans="1:5" ht="12.75">
      <c r="A533" s="366"/>
      <c r="B533" s="367"/>
      <c r="C533" s="368"/>
      <c r="D533" s="367"/>
      <c r="E533" s="368">
        <f t="shared" si="8"/>
      </c>
    </row>
    <row r="534" spans="1:5" ht="12.75">
      <c r="A534" s="366"/>
      <c r="B534" s="367"/>
      <c r="C534" s="368"/>
      <c r="D534" s="367"/>
      <c r="E534" s="368">
        <f t="shared" si="8"/>
      </c>
    </row>
    <row r="535" spans="1:5" ht="12.75">
      <c r="A535" s="366"/>
      <c r="B535" s="367"/>
      <c r="C535" s="368"/>
      <c r="D535" s="367"/>
      <c r="E535" s="368">
        <f t="shared" si="8"/>
      </c>
    </row>
    <row r="536" spans="1:5" ht="12.75">
      <c r="A536" s="366"/>
      <c r="B536" s="367"/>
      <c r="C536" s="368"/>
      <c r="D536" s="367"/>
      <c r="E536" s="368">
        <f t="shared" si="8"/>
      </c>
    </row>
    <row r="537" spans="1:5" ht="12.75">
      <c r="A537" s="366"/>
      <c r="B537" s="367"/>
      <c r="C537" s="368"/>
      <c r="D537" s="367"/>
      <c r="E537" s="368">
        <f t="shared" si="8"/>
      </c>
    </row>
    <row r="538" spans="1:5" ht="12.75">
      <c r="A538" s="366"/>
      <c r="B538" s="367"/>
      <c r="C538" s="368"/>
      <c r="D538" s="367"/>
      <c r="E538" s="368">
        <f t="shared" si="8"/>
      </c>
    </row>
    <row r="539" spans="1:5" ht="12.75">
      <c r="A539" s="366"/>
      <c r="B539" s="367"/>
      <c r="C539" s="368"/>
      <c r="D539" s="367"/>
      <c r="E539" s="368">
        <f t="shared" si="8"/>
      </c>
    </row>
    <row r="540" spans="1:5" ht="12.75">
      <c r="A540" s="366"/>
      <c r="B540" s="367"/>
      <c r="C540" s="368"/>
      <c r="D540" s="367"/>
      <c r="E540" s="368">
        <f t="shared" si="8"/>
      </c>
    </row>
    <row r="541" spans="1:5" ht="12.75">
      <c r="A541" s="366"/>
      <c r="B541" s="367"/>
      <c r="C541" s="368"/>
      <c r="D541" s="367"/>
      <c r="E541" s="368">
        <f t="shared" si="8"/>
      </c>
    </row>
    <row r="542" spans="1:5" ht="12.75">
      <c r="A542" s="366"/>
      <c r="B542" s="367"/>
      <c r="C542" s="368"/>
      <c r="D542" s="367"/>
      <c r="E542" s="368">
        <f t="shared" si="8"/>
      </c>
    </row>
    <row r="543" spans="1:5" ht="12.75">
      <c r="A543" s="366"/>
      <c r="B543" s="367"/>
      <c r="C543" s="368"/>
      <c r="D543" s="367"/>
      <c r="E543" s="368">
        <f t="shared" si="8"/>
      </c>
    </row>
    <row r="544" spans="1:5" ht="12.75">
      <c r="A544" s="366"/>
      <c r="B544" s="367"/>
      <c r="C544" s="368"/>
      <c r="D544" s="367"/>
      <c r="E544" s="368">
        <f t="shared" si="8"/>
      </c>
    </row>
    <row r="545" spans="1:5" ht="12.75">
      <c r="A545" s="366"/>
      <c r="B545" s="367"/>
      <c r="C545" s="368"/>
      <c r="D545" s="367"/>
      <c r="E545" s="368">
        <f t="shared" si="8"/>
      </c>
    </row>
    <row r="546" spans="1:5" ht="12.75">
      <c r="A546" s="366"/>
      <c r="B546" s="367"/>
      <c r="C546" s="368"/>
      <c r="D546" s="367"/>
      <c r="E546" s="368">
        <f t="shared" si="8"/>
      </c>
    </row>
    <row r="547" spans="1:5" ht="12.75">
      <c r="A547" s="366"/>
      <c r="B547" s="367"/>
      <c r="C547" s="368"/>
      <c r="D547" s="367"/>
      <c r="E547" s="368">
        <f t="shared" si="8"/>
      </c>
    </row>
    <row r="548" spans="1:5" ht="12.75">
      <c r="A548" s="366"/>
      <c r="B548" s="367"/>
      <c r="C548" s="368"/>
      <c r="D548" s="367"/>
      <c r="E548" s="368">
        <f t="shared" si="8"/>
      </c>
    </row>
    <row r="549" spans="1:5" ht="12.75">
      <c r="A549" s="366"/>
      <c r="B549" s="367"/>
      <c r="C549" s="368"/>
      <c r="D549" s="367"/>
      <c r="E549" s="368">
        <f t="shared" si="8"/>
      </c>
    </row>
    <row r="550" spans="1:5" ht="12.75">
      <c r="A550" s="366"/>
      <c r="B550" s="367"/>
      <c r="C550" s="368"/>
      <c r="D550" s="367"/>
      <c r="E550" s="368">
        <f t="shared" si="8"/>
      </c>
    </row>
    <row r="551" spans="1:5" ht="12.75">
      <c r="A551" s="366"/>
      <c r="B551" s="367"/>
      <c r="C551" s="368"/>
      <c r="D551" s="367"/>
      <c r="E551" s="368">
        <f t="shared" si="8"/>
      </c>
    </row>
    <row r="552" spans="1:5" ht="12.75">
      <c r="A552" s="366"/>
      <c r="B552" s="367"/>
      <c r="C552" s="368"/>
      <c r="D552" s="367"/>
      <c r="E552" s="368">
        <f t="shared" si="8"/>
      </c>
    </row>
    <row r="553" spans="1:5" ht="12.75">
      <c r="A553" s="366"/>
      <c r="B553" s="367"/>
      <c r="C553" s="368"/>
      <c r="D553" s="367"/>
      <c r="E553" s="368">
        <f t="shared" si="8"/>
      </c>
    </row>
    <row r="554" spans="1:5" ht="12.75">
      <c r="A554" s="366"/>
      <c r="B554" s="367"/>
      <c r="C554" s="368"/>
      <c r="D554" s="367"/>
      <c r="E554" s="368">
        <f t="shared" si="8"/>
      </c>
    </row>
    <row r="555" spans="1:5" ht="12.75">
      <c r="A555" s="366"/>
      <c r="B555" s="367"/>
      <c r="C555" s="368"/>
      <c r="D555" s="367"/>
      <c r="E555" s="368">
        <f t="shared" si="8"/>
      </c>
    </row>
    <row r="556" spans="1:5" ht="12.75">
      <c r="A556" s="366"/>
      <c r="B556" s="367"/>
      <c r="C556" s="368"/>
      <c r="D556" s="367"/>
      <c r="E556" s="368">
        <f t="shared" si="8"/>
      </c>
    </row>
    <row r="557" spans="1:5" ht="12.75">
      <c r="A557" s="366"/>
      <c r="B557" s="367"/>
      <c r="C557" s="368"/>
      <c r="D557" s="367"/>
      <c r="E557" s="368">
        <f t="shared" si="8"/>
      </c>
    </row>
    <row r="558" spans="1:5" ht="12.75">
      <c r="A558" s="366"/>
      <c r="B558" s="367"/>
      <c r="C558" s="368"/>
      <c r="D558" s="367"/>
      <c r="E558" s="368">
        <f t="shared" si="8"/>
      </c>
    </row>
    <row r="559" spans="1:5" ht="12.75">
      <c r="A559" s="366"/>
      <c r="B559" s="367"/>
      <c r="C559" s="368"/>
      <c r="D559" s="367"/>
      <c r="E559" s="368">
        <f t="shared" si="8"/>
      </c>
    </row>
    <row r="560" spans="1:5" ht="12.75">
      <c r="A560" s="366"/>
      <c r="B560" s="367"/>
      <c r="C560" s="368"/>
      <c r="D560" s="367"/>
      <c r="E560" s="368">
        <f t="shared" si="8"/>
      </c>
    </row>
    <row r="561" spans="1:5" ht="12.75">
      <c r="A561" s="366"/>
      <c r="B561" s="367"/>
      <c r="C561" s="368"/>
      <c r="D561" s="367"/>
      <c r="E561" s="368">
        <f t="shared" si="8"/>
      </c>
    </row>
    <row r="562" spans="1:5" ht="12.75">
      <c r="A562" s="366"/>
      <c r="B562" s="367"/>
      <c r="C562" s="368"/>
      <c r="D562" s="367"/>
      <c r="E562" s="368">
        <f t="shared" si="8"/>
      </c>
    </row>
    <row r="563" spans="1:5" ht="12.75">
      <c r="A563" s="366"/>
      <c r="B563" s="367"/>
      <c r="C563" s="368"/>
      <c r="D563" s="367"/>
      <c r="E563" s="368">
        <f t="shared" si="8"/>
      </c>
    </row>
    <row r="564" spans="1:5" ht="12.75">
      <c r="A564" s="366"/>
      <c r="B564" s="367"/>
      <c r="C564" s="368"/>
      <c r="D564" s="367"/>
      <c r="E564" s="368">
        <f t="shared" si="8"/>
      </c>
    </row>
    <row r="565" spans="1:5" ht="12.75">
      <c r="A565" s="366"/>
      <c r="B565" s="367"/>
      <c r="C565" s="368"/>
      <c r="D565" s="367"/>
      <c r="E565" s="368">
        <f t="shared" si="8"/>
      </c>
    </row>
    <row r="566" spans="1:5" ht="12.75">
      <c r="A566" s="366"/>
      <c r="B566" s="367"/>
      <c r="C566" s="368"/>
      <c r="D566" s="367"/>
      <c r="E566" s="368">
        <f t="shared" si="8"/>
      </c>
    </row>
    <row r="567" spans="1:5" ht="12.75">
      <c r="A567" s="366"/>
      <c r="B567" s="367"/>
      <c r="C567" s="368"/>
      <c r="D567" s="367"/>
      <c r="E567" s="368">
        <f t="shared" si="8"/>
      </c>
    </row>
    <row r="568" spans="1:5" ht="12.75">
      <c r="A568" s="366"/>
      <c r="B568" s="367"/>
      <c r="C568" s="368"/>
      <c r="D568" s="367"/>
      <c r="E568" s="368">
        <f t="shared" si="8"/>
      </c>
    </row>
    <row r="569" spans="1:5" ht="12.75">
      <c r="A569" s="366"/>
      <c r="B569" s="367"/>
      <c r="C569" s="368"/>
      <c r="D569" s="367"/>
      <c r="E569" s="368">
        <f t="shared" si="8"/>
      </c>
    </row>
    <row r="570" spans="1:5" ht="12.75">
      <c r="A570" s="366"/>
      <c r="B570" s="367"/>
      <c r="C570" s="368"/>
      <c r="D570" s="367"/>
      <c r="E570" s="368">
        <f t="shared" si="8"/>
      </c>
    </row>
    <row r="571" spans="1:5" ht="12.75">
      <c r="A571" s="366"/>
      <c r="B571" s="367"/>
      <c r="C571" s="368"/>
      <c r="D571" s="367"/>
      <c r="E571" s="368">
        <f t="shared" si="8"/>
      </c>
    </row>
    <row r="572" spans="1:5" ht="12.75">
      <c r="A572" s="366"/>
      <c r="B572" s="367"/>
      <c r="C572" s="368"/>
      <c r="D572" s="367"/>
      <c r="E572" s="368">
        <f t="shared" si="8"/>
      </c>
    </row>
    <row r="573" spans="1:5" ht="12.75">
      <c r="A573" s="366"/>
      <c r="B573" s="367"/>
      <c r="C573" s="368"/>
      <c r="D573" s="367"/>
      <c r="E573" s="368">
        <f t="shared" si="8"/>
      </c>
    </row>
    <row r="574" spans="1:5" ht="12.75">
      <c r="A574" s="366"/>
      <c r="B574" s="367"/>
      <c r="C574" s="368"/>
      <c r="D574" s="367"/>
      <c r="E574" s="368">
        <f t="shared" si="8"/>
      </c>
    </row>
    <row r="575" spans="1:5" ht="12.75">
      <c r="A575" s="366"/>
      <c r="B575" s="367"/>
      <c r="C575" s="368"/>
      <c r="D575" s="367"/>
      <c r="E575" s="368">
        <f t="shared" si="8"/>
      </c>
    </row>
    <row r="576" spans="1:5" ht="12.75">
      <c r="A576" s="366"/>
      <c r="B576" s="367"/>
      <c r="C576" s="368"/>
      <c r="D576" s="367"/>
      <c r="E576" s="368">
        <f t="shared" si="8"/>
      </c>
    </row>
    <row r="577" spans="1:5" ht="12.75">
      <c r="A577" s="366"/>
      <c r="B577" s="367"/>
      <c r="C577" s="368"/>
      <c r="D577" s="367"/>
      <c r="E577" s="368">
        <f t="shared" si="8"/>
      </c>
    </row>
    <row r="578" spans="1:5" ht="12.75">
      <c r="A578" s="366"/>
      <c r="B578" s="367"/>
      <c r="C578" s="368"/>
      <c r="D578" s="367"/>
      <c r="E578" s="368">
        <f t="shared" si="8"/>
      </c>
    </row>
    <row r="579" spans="1:5" ht="12.75">
      <c r="A579" s="366"/>
      <c r="B579" s="367"/>
      <c r="C579" s="368"/>
      <c r="D579" s="367"/>
      <c r="E579" s="368">
        <f aca="true" t="shared" si="9" ref="E579:E642">IF(B579&lt;&gt;0,IF(ABS(B579-D579)&gt;0.1,"KO","OK"),"")</f>
      </c>
    </row>
    <row r="580" spans="1:5" ht="12.75">
      <c r="A580" s="366"/>
      <c r="B580" s="367"/>
      <c r="C580" s="368"/>
      <c r="D580" s="367"/>
      <c r="E580" s="368">
        <f t="shared" si="9"/>
      </c>
    </row>
    <row r="581" spans="1:5" ht="12.75">
      <c r="A581" s="366"/>
      <c r="B581" s="367"/>
      <c r="C581" s="368"/>
      <c r="D581" s="367"/>
      <c r="E581" s="368">
        <f t="shared" si="9"/>
      </c>
    </row>
    <row r="582" spans="1:5" ht="12.75">
      <c r="A582" s="366"/>
      <c r="B582" s="367"/>
      <c r="C582" s="368"/>
      <c r="D582" s="367"/>
      <c r="E582" s="368">
        <f t="shared" si="9"/>
      </c>
    </row>
    <row r="583" spans="1:5" ht="12.75">
      <c r="A583" s="366"/>
      <c r="B583" s="367"/>
      <c r="C583" s="368"/>
      <c r="D583" s="367"/>
      <c r="E583" s="368">
        <f t="shared" si="9"/>
      </c>
    </row>
    <row r="584" spans="1:5" ht="12.75">
      <c r="A584" s="366"/>
      <c r="B584" s="367"/>
      <c r="C584" s="368"/>
      <c r="D584" s="367"/>
      <c r="E584" s="368">
        <f t="shared" si="9"/>
      </c>
    </row>
    <row r="585" spans="1:5" ht="12.75">
      <c r="A585" s="366"/>
      <c r="B585" s="367"/>
      <c r="C585" s="368"/>
      <c r="D585" s="367"/>
      <c r="E585" s="368">
        <f t="shared" si="9"/>
      </c>
    </row>
    <row r="586" spans="1:5" ht="12.75">
      <c r="A586" s="366"/>
      <c r="B586" s="367"/>
      <c r="C586" s="368"/>
      <c r="D586" s="367"/>
      <c r="E586" s="368">
        <f t="shared" si="9"/>
      </c>
    </row>
    <row r="587" spans="1:5" ht="12.75">
      <c r="A587" s="366"/>
      <c r="B587" s="367"/>
      <c r="C587" s="368"/>
      <c r="D587" s="367"/>
      <c r="E587" s="368">
        <f t="shared" si="9"/>
      </c>
    </row>
    <row r="588" spans="1:5" ht="12.75">
      <c r="A588" s="366"/>
      <c r="B588" s="367"/>
      <c r="C588" s="368"/>
      <c r="D588" s="367"/>
      <c r="E588" s="368">
        <f t="shared" si="9"/>
      </c>
    </row>
    <row r="589" spans="1:5" ht="12.75">
      <c r="A589" s="366"/>
      <c r="B589" s="367"/>
      <c r="C589" s="368"/>
      <c r="D589" s="367"/>
      <c r="E589" s="368">
        <f t="shared" si="9"/>
      </c>
    </row>
    <row r="590" spans="1:5" ht="12.75">
      <c r="A590" s="366"/>
      <c r="B590" s="367"/>
      <c r="C590" s="368"/>
      <c r="D590" s="367"/>
      <c r="E590" s="368">
        <f t="shared" si="9"/>
      </c>
    </row>
    <row r="591" spans="1:5" ht="12.75">
      <c r="A591" s="366"/>
      <c r="B591" s="367"/>
      <c r="C591" s="368"/>
      <c r="D591" s="367"/>
      <c r="E591" s="368">
        <f t="shared" si="9"/>
      </c>
    </row>
    <row r="592" spans="1:5" ht="12.75">
      <c r="A592" s="366"/>
      <c r="B592" s="367"/>
      <c r="C592" s="368"/>
      <c r="D592" s="367"/>
      <c r="E592" s="368">
        <f t="shared" si="9"/>
      </c>
    </row>
    <row r="593" spans="1:5" ht="12.75">
      <c r="A593" s="366"/>
      <c r="B593" s="367"/>
      <c r="C593" s="368"/>
      <c r="D593" s="367"/>
      <c r="E593" s="368">
        <f t="shared" si="9"/>
      </c>
    </row>
    <row r="594" spans="1:5" ht="12.75">
      <c r="A594" s="366"/>
      <c r="B594" s="367"/>
      <c r="C594" s="368"/>
      <c r="D594" s="367"/>
      <c r="E594" s="368">
        <f t="shared" si="9"/>
      </c>
    </row>
    <row r="595" spans="1:5" ht="12.75">
      <c r="A595" s="366"/>
      <c r="B595" s="367"/>
      <c r="C595" s="368"/>
      <c r="D595" s="367"/>
      <c r="E595" s="368">
        <f t="shared" si="9"/>
      </c>
    </row>
    <row r="596" spans="1:5" ht="12.75">
      <c r="A596" s="366"/>
      <c r="B596" s="367"/>
      <c r="C596" s="368"/>
      <c r="D596" s="367"/>
      <c r="E596" s="368">
        <f t="shared" si="9"/>
      </c>
    </row>
    <row r="597" spans="1:5" ht="12.75">
      <c r="A597" s="366"/>
      <c r="B597" s="367"/>
      <c r="C597" s="368"/>
      <c r="D597" s="367"/>
      <c r="E597" s="368">
        <f t="shared" si="9"/>
      </c>
    </row>
    <row r="598" spans="1:5" ht="12.75">
      <c r="A598" s="366"/>
      <c r="B598" s="367"/>
      <c r="C598" s="368"/>
      <c r="D598" s="367"/>
      <c r="E598" s="368">
        <f t="shared" si="9"/>
      </c>
    </row>
    <row r="599" spans="1:5" ht="12.75">
      <c r="A599" s="366"/>
      <c r="B599" s="367"/>
      <c r="C599" s="368"/>
      <c r="D599" s="367"/>
      <c r="E599" s="368">
        <f t="shared" si="9"/>
      </c>
    </row>
    <row r="600" spans="1:5" ht="12.75">
      <c r="A600" s="366"/>
      <c r="B600" s="367"/>
      <c r="C600" s="368"/>
      <c r="D600" s="367"/>
      <c r="E600" s="368">
        <f t="shared" si="9"/>
      </c>
    </row>
    <row r="601" spans="1:5" ht="12.75">
      <c r="A601" s="366"/>
      <c r="B601" s="367"/>
      <c r="C601" s="368"/>
      <c r="D601" s="367"/>
      <c r="E601" s="368">
        <f t="shared" si="9"/>
      </c>
    </row>
    <row r="602" spans="1:5" ht="12.75">
      <c r="A602" s="366"/>
      <c r="B602" s="367"/>
      <c r="C602" s="368"/>
      <c r="D602" s="367"/>
      <c r="E602" s="368">
        <f t="shared" si="9"/>
      </c>
    </row>
    <row r="603" spans="1:5" ht="12.75">
      <c r="A603" s="366"/>
      <c r="B603" s="367"/>
      <c r="C603" s="368"/>
      <c r="D603" s="367"/>
      <c r="E603" s="368">
        <f t="shared" si="9"/>
      </c>
    </row>
    <row r="604" spans="1:5" ht="12.75">
      <c r="A604" s="366"/>
      <c r="B604" s="367"/>
      <c r="C604" s="368"/>
      <c r="D604" s="367"/>
      <c r="E604" s="368">
        <f t="shared" si="9"/>
      </c>
    </row>
    <row r="605" spans="1:5" ht="12.75">
      <c r="A605" s="366"/>
      <c r="B605" s="367"/>
      <c r="C605" s="368"/>
      <c r="D605" s="367"/>
      <c r="E605" s="368">
        <f t="shared" si="9"/>
      </c>
    </row>
    <row r="606" spans="1:5" ht="12.75">
      <c r="A606" s="366"/>
      <c r="B606" s="367"/>
      <c r="C606" s="368"/>
      <c r="D606" s="367"/>
      <c r="E606" s="368">
        <f t="shared" si="9"/>
      </c>
    </row>
    <row r="607" spans="1:5" ht="12.75">
      <c r="A607" s="366"/>
      <c r="B607" s="367"/>
      <c r="C607" s="368"/>
      <c r="D607" s="367"/>
      <c r="E607" s="368">
        <f t="shared" si="9"/>
      </c>
    </row>
    <row r="608" spans="1:5" ht="12.75">
      <c r="A608" s="366"/>
      <c r="B608" s="367"/>
      <c r="C608" s="368"/>
      <c r="D608" s="367"/>
      <c r="E608" s="368">
        <f t="shared" si="9"/>
      </c>
    </row>
    <row r="609" spans="1:5" ht="12.75">
      <c r="A609" s="366"/>
      <c r="B609" s="367"/>
      <c r="C609" s="368"/>
      <c r="D609" s="367"/>
      <c r="E609" s="368">
        <f t="shared" si="9"/>
      </c>
    </row>
    <row r="610" spans="1:5" ht="12.75">
      <c r="A610" s="366"/>
      <c r="B610" s="367"/>
      <c r="C610" s="368"/>
      <c r="D610" s="367"/>
      <c r="E610" s="368">
        <f t="shared" si="9"/>
      </c>
    </row>
    <row r="611" spans="1:5" ht="12.75">
      <c r="A611" s="366"/>
      <c r="B611" s="367"/>
      <c r="C611" s="368"/>
      <c r="D611" s="367"/>
      <c r="E611" s="368">
        <f t="shared" si="9"/>
      </c>
    </row>
    <row r="612" spans="1:5" ht="12.75">
      <c r="A612" s="366"/>
      <c r="B612" s="367"/>
      <c r="C612" s="368"/>
      <c r="D612" s="367"/>
      <c r="E612" s="368">
        <f t="shared" si="9"/>
      </c>
    </row>
    <row r="613" spans="1:5" ht="12.75">
      <c r="A613" s="366"/>
      <c r="B613" s="367"/>
      <c r="C613" s="368"/>
      <c r="D613" s="367"/>
      <c r="E613" s="368">
        <f t="shared" si="9"/>
      </c>
    </row>
    <row r="614" spans="1:5" ht="12.75">
      <c r="A614" s="366"/>
      <c r="B614" s="367"/>
      <c r="C614" s="368"/>
      <c r="D614" s="367"/>
      <c r="E614" s="368">
        <f t="shared" si="9"/>
      </c>
    </row>
    <row r="615" spans="1:5" ht="12.75">
      <c r="A615" s="366"/>
      <c r="B615" s="367"/>
      <c r="C615" s="368"/>
      <c r="D615" s="367"/>
      <c r="E615" s="368">
        <f t="shared" si="9"/>
      </c>
    </row>
    <row r="616" spans="1:5" ht="12.75">
      <c r="A616" s="366"/>
      <c r="B616" s="367"/>
      <c r="C616" s="368"/>
      <c r="D616" s="367"/>
      <c r="E616" s="368">
        <f t="shared" si="9"/>
      </c>
    </row>
    <row r="617" spans="1:5" ht="12.75">
      <c r="A617" s="366"/>
      <c r="B617" s="367"/>
      <c r="C617" s="368"/>
      <c r="D617" s="367"/>
      <c r="E617" s="368">
        <f t="shared" si="9"/>
      </c>
    </row>
    <row r="618" spans="1:5" ht="12.75">
      <c r="A618" s="366"/>
      <c r="B618" s="367"/>
      <c r="C618" s="368"/>
      <c r="D618" s="367"/>
      <c r="E618" s="368">
        <f t="shared" si="9"/>
      </c>
    </row>
    <row r="619" spans="1:5" ht="12.75">
      <c r="A619" s="366"/>
      <c r="B619" s="367"/>
      <c r="C619" s="368"/>
      <c r="D619" s="367"/>
      <c r="E619" s="368">
        <f t="shared" si="9"/>
      </c>
    </row>
    <row r="620" spans="1:5" ht="12.75">
      <c r="A620" s="366"/>
      <c r="B620" s="367"/>
      <c r="C620" s="368"/>
      <c r="D620" s="367"/>
      <c r="E620" s="368">
        <f t="shared" si="9"/>
      </c>
    </row>
    <row r="621" spans="1:5" ht="12.75">
      <c r="A621" s="366"/>
      <c r="B621" s="367"/>
      <c r="C621" s="368"/>
      <c r="D621" s="367"/>
      <c r="E621" s="368">
        <f t="shared" si="9"/>
      </c>
    </row>
    <row r="622" spans="1:5" ht="12.75">
      <c r="A622" s="366"/>
      <c r="B622" s="367"/>
      <c r="C622" s="368"/>
      <c r="D622" s="367"/>
      <c r="E622" s="368">
        <f t="shared" si="9"/>
      </c>
    </row>
    <row r="623" spans="1:5" ht="12.75">
      <c r="A623" s="366"/>
      <c r="B623" s="367"/>
      <c r="C623" s="368"/>
      <c r="D623" s="367"/>
      <c r="E623" s="368">
        <f t="shared" si="9"/>
      </c>
    </row>
    <row r="624" spans="1:5" ht="12.75">
      <c r="A624" s="366"/>
      <c r="B624" s="367"/>
      <c r="C624" s="368"/>
      <c r="D624" s="367"/>
      <c r="E624" s="368">
        <f t="shared" si="9"/>
      </c>
    </row>
    <row r="625" spans="1:5" ht="12.75">
      <c r="A625" s="366"/>
      <c r="B625" s="367"/>
      <c r="C625" s="368"/>
      <c r="D625" s="367"/>
      <c r="E625" s="368">
        <f>IF(B625&lt;&gt;0,IF(ABS(B625-D625)&gt;0.1,"KO","OK"),"")</f>
      </c>
    </row>
    <row r="626" spans="1:5" ht="12.75">
      <c r="A626" s="366"/>
      <c r="B626" s="367"/>
      <c r="C626" s="368"/>
      <c r="D626" s="367"/>
      <c r="E626" s="368">
        <f t="shared" si="9"/>
      </c>
    </row>
    <row r="627" spans="1:5" ht="12.75">
      <c r="A627" s="366"/>
      <c r="B627" s="367"/>
      <c r="C627" s="368"/>
      <c r="D627" s="367"/>
      <c r="E627" s="368">
        <f t="shared" si="9"/>
      </c>
    </row>
    <row r="628" spans="1:5" ht="12.75">
      <c r="A628" s="366"/>
      <c r="B628" s="367"/>
      <c r="C628" s="368"/>
      <c r="D628" s="367"/>
      <c r="E628" s="368">
        <f t="shared" si="9"/>
      </c>
    </row>
    <row r="629" spans="1:5" ht="12.75">
      <c r="A629" s="366"/>
      <c r="B629" s="367"/>
      <c r="C629" s="368"/>
      <c r="D629" s="367"/>
      <c r="E629" s="368">
        <f t="shared" si="9"/>
      </c>
    </row>
    <row r="630" spans="1:5" ht="12.75">
      <c r="A630" s="366"/>
      <c r="B630" s="367"/>
      <c r="C630" s="368"/>
      <c r="D630" s="367"/>
      <c r="E630" s="368">
        <f t="shared" si="9"/>
      </c>
    </row>
    <row r="631" spans="1:5" ht="12.75">
      <c r="A631" s="366"/>
      <c r="B631" s="367"/>
      <c r="C631" s="368"/>
      <c r="D631" s="367"/>
      <c r="E631" s="368">
        <f t="shared" si="9"/>
      </c>
    </row>
    <row r="632" spans="1:5" ht="12.75">
      <c r="A632" s="366"/>
      <c r="B632" s="367"/>
      <c r="C632" s="368"/>
      <c r="D632" s="367"/>
      <c r="E632" s="368">
        <f t="shared" si="9"/>
      </c>
    </row>
    <row r="633" spans="1:5" ht="12.75">
      <c r="A633" s="366"/>
      <c r="B633" s="367"/>
      <c r="C633" s="368"/>
      <c r="D633" s="367"/>
      <c r="E633" s="368">
        <f t="shared" si="9"/>
      </c>
    </row>
    <row r="634" spans="1:5" ht="12.75">
      <c r="A634" s="366"/>
      <c r="B634" s="367"/>
      <c r="C634" s="368"/>
      <c r="D634" s="367"/>
      <c r="E634" s="368">
        <f t="shared" si="9"/>
      </c>
    </row>
    <row r="635" spans="1:5" ht="12.75">
      <c r="A635" s="366"/>
      <c r="B635" s="367"/>
      <c r="C635" s="368"/>
      <c r="D635" s="367"/>
      <c r="E635" s="368">
        <f t="shared" si="9"/>
      </c>
    </row>
    <row r="636" spans="1:5" ht="12.75">
      <c r="A636" s="366"/>
      <c r="B636" s="367"/>
      <c r="C636" s="368"/>
      <c r="D636" s="367"/>
      <c r="E636" s="368">
        <f t="shared" si="9"/>
      </c>
    </row>
    <row r="637" spans="1:5" ht="12.75">
      <c r="A637" s="366"/>
      <c r="B637" s="367"/>
      <c r="C637" s="368"/>
      <c r="D637" s="367"/>
      <c r="E637" s="368">
        <f t="shared" si="9"/>
      </c>
    </row>
    <row r="638" spans="1:5" ht="12.75">
      <c r="A638" s="366"/>
      <c r="B638" s="367"/>
      <c r="C638" s="368"/>
      <c r="D638" s="367"/>
      <c r="E638" s="368">
        <f t="shared" si="9"/>
      </c>
    </row>
    <row r="639" spans="1:5" ht="12.75">
      <c r="A639" s="366"/>
      <c r="B639" s="367"/>
      <c r="C639" s="368"/>
      <c r="D639" s="367"/>
      <c r="E639" s="368">
        <f t="shared" si="9"/>
      </c>
    </row>
    <row r="640" spans="1:5" ht="12.75">
      <c r="A640" s="366"/>
      <c r="B640" s="367"/>
      <c r="C640" s="368"/>
      <c r="D640" s="367"/>
      <c r="E640" s="368">
        <f t="shared" si="9"/>
      </c>
    </row>
    <row r="641" spans="1:5" ht="12.75">
      <c r="A641" s="366"/>
      <c r="B641" s="367"/>
      <c r="C641" s="368"/>
      <c r="D641" s="367"/>
      <c r="E641" s="368">
        <f t="shared" si="9"/>
      </c>
    </row>
    <row r="642" spans="1:5" ht="12.75">
      <c r="A642" s="366"/>
      <c r="B642" s="367"/>
      <c r="C642" s="368"/>
      <c r="D642" s="367"/>
      <c r="E642" s="368">
        <f t="shared" si="9"/>
      </c>
    </row>
    <row r="643" spans="1:5" ht="12.75">
      <c r="A643" s="366"/>
      <c r="B643" s="367"/>
      <c r="C643" s="368"/>
      <c r="D643" s="367"/>
      <c r="E643" s="368">
        <f aca="true" t="shared" si="10" ref="E643:E650">IF(B643&lt;&gt;0,IF(ABS(B643-D643)&gt;0.1,"KO","OK"),"")</f>
      </c>
    </row>
    <row r="644" spans="1:5" ht="12.75">
      <c r="A644" s="366"/>
      <c r="B644" s="367"/>
      <c r="C644" s="368"/>
      <c r="D644" s="367"/>
      <c r="E644" s="368">
        <f t="shared" si="10"/>
      </c>
    </row>
    <row r="645" spans="1:5" ht="12.75">
      <c r="A645" s="366"/>
      <c r="B645" s="367"/>
      <c r="C645" s="368"/>
      <c r="D645" s="367"/>
      <c r="E645" s="368">
        <f t="shared" si="10"/>
      </c>
    </row>
    <row r="646" spans="1:5" ht="12.75">
      <c r="A646" s="366"/>
      <c r="B646" s="367"/>
      <c r="C646" s="368"/>
      <c r="D646" s="367"/>
      <c r="E646" s="368">
        <f t="shared" si="10"/>
      </c>
    </row>
    <row r="647" spans="1:5" ht="12.75">
      <c r="A647" s="366"/>
      <c r="B647" s="367"/>
      <c r="C647" s="368"/>
      <c r="D647" s="367"/>
      <c r="E647" s="368">
        <f t="shared" si="10"/>
      </c>
    </row>
    <row r="648" spans="1:5" ht="12.75">
      <c r="A648" s="366"/>
      <c r="B648" s="367"/>
      <c r="C648" s="368"/>
      <c r="D648" s="367"/>
      <c r="E648" s="368">
        <f t="shared" si="10"/>
      </c>
    </row>
    <row r="649" spans="1:5" ht="12.75">
      <c r="A649" s="366"/>
      <c r="B649" s="367"/>
      <c r="C649" s="368"/>
      <c r="D649" s="367"/>
      <c r="E649" s="368">
        <f t="shared" si="10"/>
      </c>
    </row>
    <row r="650" spans="1:5" ht="12.75">
      <c r="A650" s="366"/>
      <c r="B650" s="367"/>
      <c r="C650" s="368"/>
      <c r="D650" s="367"/>
      <c r="E650" s="368">
        <f t="shared" si="10"/>
      </c>
    </row>
  </sheetData>
  <sheetProtection/>
  <mergeCells count="2">
    <mergeCell ref="A1:B1"/>
    <mergeCell ref="C1:E1"/>
  </mergeCells>
  <conditionalFormatting sqref="E3:E650">
    <cfRule type="cellIs" priority="1" dxfId="7" operator="equal" stopIfTrue="1">
      <formula>"KO"</formula>
    </cfRule>
    <cfRule type="cellIs" priority="2" dxfId="8" operator="equal" stopIfTrue="1">
      <formula>"OK"</formula>
    </cfRule>
  </conditionalFormatting>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codeName="Feuil3"/>
  <dimension ref="A1:K19"/>
  <sheetViews>
    <sheetView showGridLines="0" zoomScalePageLayoutView="0" workbookViewId="0" topLeftCell="B1">
      <selection activeCell="C29" sqref="C29"/>
    </sheetView>
  </sheetViews>
  <sheetFormatPr defaultColWidth="11.421875" defaultRowHeight="15"/>
  <cols>
    <col min="1" max="1" width="32.281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 min="12" max="255" width="11.421875" style="0" customWidth="1"/>
  </cols>
  <sheetData>
    <row r="1" spans="1:11" ht="15" thickBot="1">
      <c r="A1" s="1" t="s">
        <v>168</v>
      </c>
      <c r="B1" s="2"/>
      <c r="C1" s="3"/>
      <c r="D1" s="3"/>
      <c r="E1" s="3"/>
      <c r="F1" s="3"/>
      <c r="G1" s="3"/>
      <c r="H1" s="3"/>
      <c r="I1" s="3"/>
      <c r="J1" s="3"/>
      <c r="K1" s="4"/>
    </row>
    <row r="2" spans="1:11" ht="38.25" customHeight="1" thickBot="1">
      <c r="A2" s="5"/>
      <c r="B2" s="6"/>
      <c r="C2" s="306" t="s">
        <v>92</v>
      </c>
      <c r="D2" s="307"/>
      <c r="E2" s="307"/>
      <c r="F2" s="307"/>
      <c r="G2" s="307"/>
      <c r="H2" s="307"/>
      <c r="I2" s="307"/>
      <c r="J2" s="308"/>
      <c r="K2" s="7"/>
    </row>
    <row r="3" spans="1:11" ht="14.25">
      <c r="A3" s="5"/>
      <c r="B3" s="8"/>
      <c r="C3" s="9"/>
      <c r="D3" s="10"/>
      <c r="E3" s="10"/>
      <c r="F3" s="10"/>
      <c r="G3" s="10"/>
      <c r="H3" s="10"/>
      <c r="I3" s="10"/>
      <c r="J3" s="10"/>
      <c r="K3" s="11"/>
    </row>
    <row r="4" spans="1:11" ht="14.25">
      <c r="A4" s="5"/>
      <c r="B4" s="8"/>
      <c r="C4" s="12" t="s">
        <v>0</v>
      </c>
      <c r="D4" s="13"/>
      <c r="E4" s="14"/>
      <c r="F4" s="14"/>
      <c r="G4" s="14"/>
      <c r="H4" s="14"/>
      <c r="I4" s="14"/>
      <c r="J4" s="14"/>
      <c r="K4" s="15"/>
    </row>
    <row r="5" spans="1:11" ht="14.25">
      <c r="A5" s="16"/>
      <c r="B5" s="8"/>
      <c r="C5" s="12"/>
      <c r="D5" s="14"/>
      <c r="E5" s="14"/>
      <c r="F5" s="14"/>
      <c r="G5" s="14"/>
      <c r="H5" s="14"/>
      <c r="I5" s="14"/>
      <c r="J5" s="14"/>
      <c r="K5" s="15"/>
    </row>
    <row r="6" spans="1:11" ht="14.25">
      <c r="A6" s="16"/>
      <c r="B6" s="8"/>
      <c r="C6" s="17" t="s">
        <v>1</v>
      </c>
      <c r="D6" s="18" t="s">
        <v>2</v>
      </c>
      <c r="E6" s="17"/>
      <c r="F6" s="17"/>
      <c r="G6" s="17"/>
      <c r="H6" s="17"/>
      <c r="I6" s="17"/>
      <c r="J6" s="17"/>
      <c r="K6" s="19"/>
    </row>
    <row r="7" spans="1:11" ht="14.25">
      <c r="A7" s="16"/>
      <c r="B7" s="8"/>
      <c r="C7" s="17"/>
      <c r="D7" s="17"/>
      <c r="E7" s="17"/>
      <c r="F7" s="17"/>
      <c r="G7" s="17"/>
      <c r="H7" s="17"/>
      <c r="I7" s="17"/>
      <c r="J7" s="17"/>
      <c r="K7" s="19"/>
    </row>
    <row r="8" spans="1:11" ht="14.25">
      <c r="A8" s="16"/>
      <c r="B8" s="8"/>
      <c r="C8" s="17" t="s">
        <v>3</v>
      </c>
      <c r="D8" s="309"/>
      <c r="E8" s="310"/>
      <c r="F8" s="310"/>
      <c r="G8" s="310"/>
      <c r="H8" s="310"/>
      <c r="I8" s="310"/>
      <c r="J8" s="311"/>
      <c r="K8" s="19"/>
    </row>
    <row r="9" spans="1:11" ht="14.25">
      <c r="A9" s="16"/>
      <c r="B9" s="8"/>
      <c r="C9" s="17"/>
      <c r="D9" s="17"/>
      <c r="E9" s="17"/>
      <c r="F9" s="20"/>
      <c r="G9" s="20"/>
      <c r="H9" s="20"/>
      <c r="I9" s="20"/>
      <c r="J9" s="20"/>
      <c r="K9" s="19"/>
    </row>
    <row r="10" spans="1:11" ht="14.25">
      <c r="A10" s="16"/>
      <c r="B10" s="8"/>
      <c r="C10" s="17"/>
      <c r="D10" s="17"/>
      <c r="E10" s="17"/>
      <c r="F10" s="20"/>
      <c r="G10" s="20"/>
      <c r="H10" s="20"/>
      <c r="I10" s="20"/>
      <c r="J10" s="20"/>
      <c r="K10" s="19"/>
    </row>
    <row r="11" spans="1:11" ht="14.25">
      <c r="A11" s="16"/>
      <c r="B11" s="8"/>
      <c r="C11" s="21" t="s">
        <v>4</v>
      </c>
      <c r="D11" s="17"/>
      <c r="E11" s="22"/>
      <c r="F11" s="22"/>
      <c r="G11" s="22"/>
      <c r="H11" s="22"/>
      <c r="I11" s="17"/>
      <c r="J11" s="17"/>
      <c r="K11" s="19"/>
    </row>
    <row r="12" spans="1:11" ht="15" thickBot="1">
      <c r="A12" s="16"/>
      <c r="B12" s="8"/>
      <c r="C12" s="17"/>
      <c r="D12" s="17"/>
      <c r="E12" s="22"/>
      <c r="F12" s="22"/>
      <c r="G12" s="22"/>
      <c r="H12" s="22"/>
      <c r="I12" s="22"/>
      <c r="J12" s="22"/>
      <c r="K12" s="19"/>
    </row>
    <row r="13" spans="1:11" ht="21" thickBot="1">
      <c r="A13" s="16"/>
      <c r="B13" s="8"/>
      <c r="C13" s="23" t="s">
        <v>5</v>
      </c>
      <c r="D13" s="24" t="s">
        <v>6</v>
      </c>
      <c r="E13" s="25" t="s">
        <v>7</v>
      </c>
      <c r="F13" s="22"/>
      <c r="G13" s="22"/>
      <c r="H13" s="22"/>
      <c r="I13" s="22"/>
      <c r="J13" s="22"/>
      <c r="K13" s="19"/>
    </row>
    <row r="14" spans="1:11" ht="14.25">
      <c r="A14" s="16"/>
      <c r="B14" s="8"/>
      <c r="C14" s="26"/>
      <c r="D14" s="27"/>
      <c r="E14" s="181"/>
      <c r="F14" s="22"/>
      <c r="G14" s="22"/>
      <c r="H14" s="22"/>
      <c r="I14" s="22"/>
      <c r="J14" s="22"/>
      <c r="K14" s="19"/>
    </row>
    <row r="15" spans="1:11" ht="15" thickBot="1">
      <c r="A15" s="190"/>
      <c r="B15" s="8"/>
      <c r="C15" s="28"/>
      <c r="D15" s="29"/>
      <c r="E15" s="182"/>
      <c r="F15" s="22"/>
      <c r="G15" s="22"/>
      <c r="H15" s="22"/>
      <c r="I15" s="22"/>
      <c r="J15" s="22"/>
      <c r="K15" s="19"/>
    </row>
    <row r="16" spans="2:11" ht="15">
      <c r="B16" s="8"/>
      <c r="C16" s="30"/>
      <c r="D16" s="30"/>
      <c r="E16" s="30"/>
      <c r="F16" s="22"/>
      <c r="G16" s="22"/>
      <c r="H16" s="22"/>
      <c r="I16" s="22"/>
      <c r="J16" s="22"/>
      <c r="K16" s="19"/>
    </row>
    <row r="17" spans="2:11" ht="15">
      <c r="B17" s="8"/>
      <c r="C17" s="30"/>
      <c r="D17" s="30"/>
      <c r="E17" s="30"/>
      <c r="F17" s="22"/>
      <c r="G17" s="22"/>
      <c r="H17" s="22"/>
      <c r="I17" s="22"/>
      <c r="J17" s="22"/>
      <c r="K17" s="19"/>
    </row>
    <row r="18" spans="2:11" ht="14.25">
      <c r="B18" s="8"/>
      <c r="C18" s="30"/>
      <c r="D18" s="30"/>
      <c r="E18" s="30"/>
      <c r="F18" s="22"/>
      <c r="G18" s="22"/>
      <c r="H18" s="22"/>
      <c r="I18" s="22"/>
      <c r="J18" s="22"/>
      <c r="K18" s="19"/>
    </row>
    <row r="19" spans="2:11" ht="15" thickBot="1">
      <c r="B19" s="31"/>
      <c r="C19" s="32"/>
      <c r="D19" s="32"/>
      <c r="E19" s="32"/>
      <c r="F19" s="32"/>
      <c r="G19" s="32"/>
      <c r="H19" s="32"/>
      <c r="I19" s="32"/>
      <c r="J19" s="32"/>
      <c r="K19" s="33"/>
    </row>
  </sheetData>
  <sheetProtection password="EAD6" sheet="1" objects="1" scenarios="1"/>
  <mergeCells count="2">
    <mergeCell ref="C2:J2"/>
    <mergeCell ref="D8:J8"/>
  </mergeCells>
  <dataValidations count="2">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formula1>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euil4">
    <tabColor rgb="FF92D050"/>
  </sheetPr>
  <dimension ref="A1:B37"/>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9" sqref="A9"/>
    </sheetView>
  </sheetViews>
  <sheetFormatPr defaultColWidth="11.421875" defaultRowHeight="15"/>
  <cols>
    <col min="1" max="1" width="50.28125" style="247" bestFit="1" customWidth="1"/>
    <col min="2" max="2" width="15.8515625" style="248" customWidth="1"/>
    <col min="3" max="16384" width="11.421875" style="247" customWidth="1"/>
  </cols>
  <sheetData>
    <row r="1" spans="1:2" ht="12.75">
      <c r="A1" s="252" t="s">
        <v>138</v>
      </c>
      <c r="B1" s="256"/>
    </row>
    <row r="2" spans="1:2" ht="12.75">
      <c r="A2" s="253" t="s">
        <v>137</v>
      </c>
      <c r="B2" s="257"/>
    </row>
    <row r="3" spans="1:2" ht="12.75">
      <c r="A3" s="250"/>
      <c r="B3" s="258"/>
    </row>
    <row r="4" spans="1:2" ht="13.5" thickBot="1">
      <c r="A4" s="254" t="s">
        <v>126</v>
      </c>
      <c r="B4" s="259"/>
    </row>
    <row r="5" spans="1:2" ht="12.75">
      <c r="A5" s="249" t="s">
        <v>105</v>
      </c>
      <c r="B5" s="259" t="str">
        <f>'Bilan comptable'!$F$80</f>
        <v>KO</v>
      </c>
    </row>
    <row r="6" spans="1:2" ht="12.75">
      <c r="A6" s="250" t="s">
        <v>106</v>
      </c>
      <c r="B6" s="259" t="str">
        <f>'Bilan comptable'!$F$81</f>
        <v>KO</v>
      </c>
    </row>
    <row r="7" spans="1:2" ht="12.75">
      <c r="A7" s="250" t="s">
        <v>107</v>
      </c>
      <c r="B7" s="259" t="str">
        <f>'Bilan comptable'!$F$82</f>
        <v>KO</v>
      </c>
    </row>
    <row r="8" spans="1:2" ht="12.75">
      <c r="A8" s="250" t="s">
        <v>108</v>
      </c>
      <c r="B8" s="259" t="str">
        <f>'Bilan comptable'!$F$83</f>
        <v>KO</v>
      </c>
    </row>
    <row r="9" spans="1:2" ht="12.75">
      <c r="A9" s="250" t="s">
        <v>109</v>
      </c>
      <c r="B9" s="259" t="str">
        <f>'Bilan comptable'!$F$84</f>
        <v>VU</v>
      </c>
    </row>
    <row r="10" spans="1:2" ht="12.75">
      <c r="A10" s="250" t="s">
        <v>110</v>
      </c>
      <c r="B10" s="259" t="str">
        <f>'Bilan comptable'!$F$85</f>
        <v>VU</v>
      </c>
    </row>
    <row r="11" spans="1:2" ht="12.75">
      <c r="A11" s="250" t="s">
        <v>111</v>
      </c>
      <c r="B11" s="259" t="str">
        <f>'Bilan comptable'!$F$86</f>
        <v>KO</v>
      </c>
    </row>
    <row r="12" spans="1:2" ht="12.75">
      <c r="A12" s="250" t="s">
        <v>112</v>
      </c>
      <c r="B12" s="259" t="str">
        <f>'Bilan comptable'!$F$87</f>
        <v>VU</v>
      </c>
    </row>
    <row r="13" spans="1:2" ht="12.75">
      <c r="A13" s="250" t="s">
        <v>113</v>
      </c>
      <c r="B13" s="259" t="str">
        <f>'Bilan comptable'!$F$88</f>
        <v>VU</v>
      </c>
    </row>
    <row r="14" spans="1:2" ht="12.75">
      <c r="A14" s="250" t="s">
        <v>114</v>
      </c>
      <c r="B14" s="259" t="str">
        <f>'Bilan comptable'!$F$89</f>
        <v>VU</v>
      </c>
    </row>
    <row r="15" spans="1:2" ht="12.75">
      <c r="A15" s="250" t="s">
        <v>115</v>
      </c>
      <c r="B15" s="259" t="str">
        <f>'Bilan comptable'!$F$90</f>
        <v>VU</v>
      </c>
    </row>
    <row r="16" spans="1:2" ht="12.75">
      <c r="A16" s="250" t="s">
        <v>123</v>
      </c>
      <c r="B16" s="259" t="str">
        <f>'Bilan comptable'!$F$91</f>
        <v>VU</v>
      </c>
    </row>
    <row r="17" spans="1:2" ht="12.75">
      <c r="A17" s="250" t="s">
        <v>124</v>
      </c>
      <c r="B17" s="259" t="str">
        <f>'Bilan comptable'!$F$92</f>
        <v>VU</v>
      </c>
    </row>
    <row r="18" spans="1:2" ht="12.75">
      <c r="A18" s="250" t="s">
        <v>205</v>
      </c>
      <c r="B18" s="259" t="str">
        <f>'Bilan comptable'!$F$93</f>
        <v>VU</v>
      </c>
    </row>
    <row r="19" spans="1:2" ht="12.75">
      <c r="A19" s="250" t="s">
        <v>135</v>
      </c>
      <c r="B19" s="259" t="str">
        <f>IF(ROUND(B29-SUM(B31:B33),0)=0,"VU","KO")</f>
        <v>VU</v>
      </c>
    </row>
    <row r="20" spans="1:2" ht="13.5" thickBot="1">
      <c r="A20" s="251" t="s">
        <v>136</v>
      </c>
      <c r="B20" s="259" t="str">
        <f>IF(ROUND(B30-SUM(B34:B36),0)=0,"VU","KO")</f>
        <v>VU</v>
      </c>
    </row>
    <row r="21" spans="1:2" ht="12.75">
      <c r="A21" s="249"/>
      <c r="B21" s="259"/>
    </row>
    <row r="22" spans="1:2" ht="13.5" thickBot="1">
      <c r="A22" s="253" t="s">
        <v>122</v>
      </c>
      <c r="B22" s="259"/>
    </row>
    <row r="23" spans="1:2" ht="12.75">
      <c r="A23" s="249" t="s">
        <v>118</v>
      </c>
      <c r="B23" s="282">
        <f>'Bilan comptable'!$H$60</f>
        <v>0</v>
      </c>
    </row>
    <row r="24" spans="1:2" ht="12.75">
      <c r="A24" s="250" t="s">
        <v>119</v>
      </c>
      <c r="B24" s="282">
        <f>'Bilan comptable'!$I$60</f>
        <v>0</v>
      </c>
    </row>
    <row r="25" spans="1:2" ht="12.75">
      <c r="A25" s="250" t="s">
        <v>120</v>
      </c>
      <c r="B25" s="282">
        <f>'Bilan comptable'!$N$60</f>
        <v>0</v>
      </c>
    </row>
    <row r="26" spans="1:2" ht="12.75">
      <c r="A26" s="250" t="s">
        <v>121</v>
      </c>
      <c r="B26" s="282">
        <f>'Bilan comptable'!$O$60</f>
        <v>0</v>
      </c>
    </row>
    <row r="27" spans="1:2" ht="12.75">
      <c r="A27" s="250" t="s">
        <v>116</v>
      </c>
      <c r="B27" s="282">
        <f>'Bilan comptable'!$N$31</f>
        <v>0</v>
      </c>
    </row>
    <row r="28" spans="1:2" ht="12.75">
      <c r="A28" s="250" t="s">
        <v>117</v>
      </c>
      <c r="B28" s="282">
        <f>'Bilan comptable'!$O$31</f>
        <v>0</v>
      </c>
    </row>
    <row r="29" spans="1:2" ht="12.75">
      <c r="A29" s="250" t="s">
        <v>132</v>
      </c>
      <c r="B29" s="282">
        <f>'Bilan comptable'!$F$40</f>
        <v>0</v>
      </c>
    </row>
    <row r="30" spans="1:2" ht="12.75">
      <c r="A30" s="250" t="s">
        <v>133</v>
      </c>
      <c r="B30" s="282">
        <f>'Bilan comptable'!$N$42</f>
        <v>0</v>
      </c>
    </row>
    <row r="31" spans="1:2" ht="12.75">
      <c r="A31" s="250" t="s">
        <v>134</v>
      </c>
      <c r="B31" s="282">
        <f>'Comptes de liaison'!$C$10</f>
        <v>0</v>
      </c>
    </row>
    <row r="32" spans="1:2" ht="12.75">
      <c r="A32" s="250" t="s">
        <v>127</v>
      </c>
      <c r="B32" s="282">
        <f>'Comptes de liaison'!$C$11</f>
        <v>0</v>
      </c>
    </row>
    <row r="33" spans="1:2" ht="12.75">
      <c r="A33" s="250" t="s">
        <v>128</v>
      </c>
      <c r="B33" s="282">
        <f>'Comptes de liaison'!$C$12</f>
        <v>0</v>
      </c>
    </row>
    <row r="34" spans="1:2" ht="12.75">
      <c r="A34" s="250" t="s">
        <v>129</v>
      </c>
      <c r="B34" s="282">
        <f>'Comptes de liaison'!$C$13</f>
        <v>0</v>
      </c>
    </row>
    <row r="35" spans="1:2" ht="12.75">
      <c r="A35" s="250" t="s">
        <v>130</v>
      </c>
      <c r="B35" s="282">
        <f>'Comptes de liaison'!$C$14</f>
        <v>0</v>
      </c>
    </row>
    <row r="36" spans="1:2" ht="13.5" thickBot="1">
      <c r="A36" s="251" t="s">
        <v>131</v>
      </c>
      <c r="B36" s="282">
        <f>'Comptes de liaison'!$C$15</f>
        <v>0</v>
      </c>
    </row>
    <row r="37" spans="1:2" ht="13.5" thickBot="1">
      <c r="A37" s="251"/>
      <c r="B37" s="260"/>
    </row>
  </sheetData>
  <sheetProtection password="EAD6" sheet="1" objects="1"/>
  <conditionalFormatting sqref="B5:B19">
    <cfRule type="containsText" priority="4" dxfId="9" operator="containsText" text="KO">
      <formula>NOT(ISERROR(SEARCH("KO",B5)))</formula>
    </cfRule>
  </conditionalFormatting>
  <conditionalFormatting sqref="B5:B37">
    <cfRule type="containsText" priority="3" dxfId="9" operator="containsText" text="KO">
      <formula>NOT(ISERROR(SEARCH("KO",B5)))</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13"/>
  <dimension ref="A1:BT94"/>
  <sheetViews>
    <sheetView showGridLines="0" zoomScalePageLayoutView="85" workbookViewId="0" topLeftCell="A1">
      <selection activeCell="E41" sqref="E41"/>
    </sheetView>
  </sheetViews>
  <sheetFormatPr defaultColWidth="11.421875" defaultRowHeight="15"/>
  <cols>
    <col min="1" max="1" width="3.140625" style="121" customWidth="1"/>
    <col min="2" max="2" width="3.00390625" style="121" bestFit="1" customWidth="1"/>
    <col min="3" max="4" width="2.57421875" style="121" customWidth="1"/>
    <col min="5" max="5" width="46.57421875" style="121" customWidth="1"/>
    <col min="6" max="7" width="15.8515625" style="122" customWidth="1"/>
    <col min="8" max="8" width="15.57421875" style="122" customWidth="1"/>
    <col min="9" max="9" width="15.8515625" style="122" customWidth="1"/>
    <col min="10" max="10" width="3.00390625" style="121" bestFit="1" customWidth="1"/>
    <col min="11" max="12" width="2.421875" style="121" customWidth="1"/>
    <col min="13" max="13" width="69.140625" style="121" customWidth="1"/>
    <col min="14" max="15" width="15.8515625" style="123" customWidth="1"/>
    <col min="16" max="16" width="2.7109375" style="121" customWidth="1"/>
    <col min="17" max="17" width="47.7109375" style="54" customWidth="1"/>
    <col min="18" max="18" width="9.57421875" style="54" customWidth="1"/>
    <col min="19" max="20" width="9.57421875" style="41" customWidth="1"/>
    <col min="21" max="72" width="11.421875" style="41" customWidth="1"/>
    <col min="73" max="16384" width="11.421875" style="42" customWidth="1"/>
  </cols>
  <sheetData>
    <row r="1" spans="1:18" ht="15" customHeight="1">
      <c r="A1" s="34"/>
      <c r="B1" s="35"/>
      <c r="C1" s="36"/>
      <c r="D1" s="37"/>
      <c r="E1" s="189"/>
      <c r="F1" s="37"/>
      <c r="G1" s="37"/>
      <c r="H1" s="37"/>
      <c r="I1" s="37"/>
      <c r="J1" s="37"/>
      <c r="K1" s="37"/>
      <c r="L1" s="37"/>
      <c r="M1" s="37"/>
      <c r="N1" s="38"/>
      <c r="O1" s="38"/>
      <c r="P1" s="39"/>
      <c r="Q1" s="40"/>
      <c r="R1" s="40"/>
    </row>
    <row r="2" spans="1:18" ht="25.5" customHeight="1">
      <c r="A2" s="48"/>
      <c r="B2" s="330" t="s">
        <v>88</v>
      </c>
      <c r="C2" s="331"/>
      <c r="D2" s="331"/>
      <c r="E2" s="332"/>
      <c r="F2" s="333"/>
      <c r="G2" s="334"/>
      <c r="H2" s="335"/>
      <c r="I2" s="187"/>
      <c r="J2" s="187"/>
      <c r="K2" s="187"/>
      <c r="L2" s="187"/>
      <c r="M2" s="187"/>
      <c r="N2" s="52"/>
      <c r="O2" s="52"/>
      <c r="P2" s="53"/>
      <c r="Q2" s="40"/>
      <c r="R2" s="40"/>
    </row>
    <row r="3" spans="1:18" ht="25.5" customHeight="1">
      <c r="A3" s="48"/>
      <c r="B3" s="330" t="s">
        <v>89</v>
      </c>
      <c r="C3" s="331"/>
      <c r="D3" s="331"/>
      <c r="E3" s="332"/>
      <c r="F3" s="336"/>
      <c r="G3" s="337"/>
      <c r="H3" s="338"/>
      <c r="I3" s="187"/>
      <c r="J3" s="187"/>
      <c r="K3" s="187"/>
      <c r="L3" s="187"/>
      <c r="M3" s="187"/>
      <c r="N3" s="52"/>
      <c r="O3" s="52"/>
      <c r="P3" s="53"/>
      <c r="Q3" s="40"/>
      <c r="R3" s="40"/>
    </row>
    <row r="4" spans="1:18" ht="15" customHeight="1">
      <c r="A4" s="48"/>
      <c r="B4" s="185"/>
      <c r="C4" s="186"/>
      <c r="D4" s="187"/>
      <c r="E4" s="188"/>
      <c r="F4" s="187"/>
      <c r="G4" s="187"/>
      <c r="H4" s="187"/>
      <c r="I4" s="187"/>
      <c r="J4" s="187"/>
      <c r="K4" s="187"/>
      <c r="L4" s="187"/>
      <c r="M4" s="187"/>
      <c r="N4" s="52"/>
      <c r="O4" s="52"/>
      <c r="P4" s="53"/>
      <c r="Q4" s="40"/>
      <c r="R4" s="40"/>
    </row>
    <row r="5" spans="1:72" s="47" customFormat="1" ht="38.25" customHeight="1">
      <c r="A5" s="43"/>
      <c r="B5" s="343" t="s">
        <v>90</v>
      </c>
      <c r="C5" s="343"/>
      <c r="D5" s="343"/>
      <c r="E5" s="343"/>
      <c r="F5" s="343"/>
      <c r="G5" s="343"/>
      <c r="H5" s="343"/>
      <c r="I5" s="343"/>
      <c r="J5" s="343"/>
      <c r="K5" s="343"/>
      <c r="L5" s="343"/>
      <c r="M5" s="343"/>
      <c r="N5" s="343"/>
      <c r="O5" s="343"/>
      <c r="P5" s="44"/>
      <c r="Q5" s="45"/>
      <c r="R5" s="45"/>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row>
    <row r="6" spans="1:16" ht="12.75">
      <c r="A6" s="48"/>
      <c r="B6" s="49"/>
      <c r="C6" s="50"/>
      <c r="D6" s="50"/>
      <c r="E6" s="50"/>
      <c r="F6" s="51"/>
      <c r="G6" s="51"/>
      <c r="H6" s="51"/>
      <c r="I6" s="51"/>
      <c r="J6" s="50"/>
      <c r="K6" s="50"/>
      <c r="L6" s="50"/>
      <c r="M6" s="50"/>
      <c r="N6" s="52"/>
      <c r="O6" s="52"/>
      <c r="P6" s="53"/>
    </row>
    <row r="7" spans="1:72" s="59" customFormat="1" ht="12" thickBot="1">
      <c r="A7" s="55"/>
      <c r="B7" s="344"/>
      <c r="C7" s="344" t="s">
        <v>8</v>
      </c>
      <c r="D7" s="344"/>
      <c r="E7" s="344"/>
      <c r="F7" s="344"/>
      <c r="G7" s="344"/>
      <c r="H7" s="344"/>
      <c r="I7" s="344"/>
      <c r="J7" s="344"/>
      <c r="K7" s="344"/>
      <c r="L7" s="344"/>
      <c r="M7" s="344"/>
      <c r="N7" s="344"/>
      <c r="O7" s="344"/>
      <c r="P7" s="56"/>
      <c r="Q7" s="57"/>
      <c r="R7" s="57"/>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row>
    <row r="8" spans="1:72" s="64" customFormat="1" ht="15.75" customHeight="1" thickBot="1">
      <c r="A8" s="60"/>
      <c r="B8" s="320" t="s">
        <v>18</v>
      </c>
      <c r="C8" s="321"/>
      <c r="D8" s="321"/>
      <c r="E8" s="322"/>
      <c r="F8" s="317" t="str">
        <f>IF('Page de garde'!$D$4="","31 décembre N","31 décembre "&amp;'Page de garde'!$D$4)</f>
        <v>31 décembre N</v>
      </c>
      <c r="G8" s="318"/>
      <c r="H8" s="319"/>
      <c r="I8" s="197" t="str">
        <f>IF('Page de garde'!$D$4="","31 déc. N-1","31 déc. "&amp;'Page de garde'!$D$4-1)</f>
        <v>31 déc. N-1</v>
      </c>
      <c r="J8" s="320" t="s">
        <v>22</v>
      </c>
      <c r="K8" s="321"/>
      <c r="L8" s="321"/>
      <c r="M8" s="322"/>
      <c r="N8" s="345" t="str">
        <f>IF('Page de garde'!$D$4="","31 déc. N","31 déc. "&amp;'Page de garde'!$D$4)</f>
        <v>31 déc. N</v>
      </c>
      <c r="O8" s="347" t="str">
        <f>IF('Page de garde'!$D$4="","31 déc. N-1","31 déc. "&amp;'Page de garde'!$D$4-1)</f>
        <v>31 déc. N-1</v>
      </c>
      <c r="P8" s="61"/>
      <c r="Q8" s="62"/>
      <c r="R8" s="62"/>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row>
    <row r="9" spans="1:72" s="64" customFormat="1" ht="31.5" customHeight="1" thickBot="1">
      <c r="A9" s="60"/>
      <c r="B9" s="323"/>
      <c r="C9" s="324"/>
      <c r="D9" s="324"/>
      <c r="E9" s="325"/>
      <c r="F9" s="198" t="s">
        <v>19</v>
      </c>
      <c r="G9" s="199" t="s">
        <v>20</v>
      </c>
      <c r="H9" s="200" t="s">
        <v>21</v>
      </c>
      <c r="I9" s="201" t="s">
        <v>21</v>
      </c>
      <c r="J9" s="323"/>
      <c r="K9" s="324"/>
      <c r="L9" s="324"/>
      <c r="M9" s="325"/>
      <c r="N9" s="346"/>
      <c r="O9" s="348"/>
      <c r="P9" s="131"/>
      <c r="Q9" s="62"/>
      <c r="R9" s="62"/>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row>
    <row r="10" spans="1:72" s="74" customFormat="1" ht="12">
      <c r="A10" s="65"/>
      <c r="B10" s="65"/>
      <c r="C10" s="66" t="s">
        <v>23</v>
      </c>
      <c r="D10" s="67"/>
      <c r="E10" s="68"/>
      <c r="F10" s="69"/>
      <c r="G10" s="124"/>
      <c r="H10" s="124"/>
      <c r="I10" s="70"/>
      <c r="J10" s="65"/>
      <c r="K10" s="66" t="s">
        <v>35</v>
      </c>
      <c r="L10" s="67"/>
      <c r="M10" s="68"/>
      <c r="N10" s="69"/>
      <c r="O10" s="124"/>
      <c r="P10" s="132"/>
      <c r="Q10" s="72"/>
      <c r="R10" s="72"/>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row>
    <row r="11" spans="1:72" s="74" customFormat="1" ht="12">
      <c r="A11" s="65"/>
      <c r="B11" s="65"/>
      <c r="C11" s="67"/>
      <c r="D11" s="67" t="s">
        <v>24</v>
      </c>
      <c r="E11" s="68"/>
      <c r="F11" s="191">
        <f>SUM(F12:F14)</f>
        <v>0</v>
      </c>
      <c r="G11" s="192">
        <f>SUM(G12:G14)</f>
        <v>0</v>
      </c>
      <c r="H11" s="192">
        <f aca="true" t="shared" si="0" ref="H11:H25">F11-G11</f>
        <v>0</v>
      </c>
      <c r="I11" s="193">
        <f>SUM(I12:I14)</f>
        <v>0</v>
      </c>
      <c r="J11" s="65"/>
      <c r="K11" s="67"/>
      <c r="L11" s="67" t="s">
        <v>188</v>
      </c>
      <c r="M11" s="77"/>
      <c r="N11" s="75"/>
      <c r="O11" s="125"/>
      <c r="P11" s="132"/>
      <c r="Q11" s="72"/>
      <c r="R11" s="72"/>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row>
    <row r="12" spans="1:72" s="74" customFormat="1" ht="12">
      <c r="A12" s="65"/>
      <c r="B12" s="65"/>
      <c r="C12" s="67"/>
      <c r="D12" s="67"/>
      <c r="E12" s="81" t="s">
        <v>25</v>
      </c>
      <c r="F12" s="75"/>
      <c r="G12" s="125"/>
      <c r="H12" s="124">
        <f t="shared" si="0"/>
        <v>0</v>
      </c>
      <c r="I12" s="76"/>
      <c r="J12" s="65"/>
      <c r="K12" s="67"/>
      <c r="L12" s="67" t="s">
        <v>36</v>
      </c>
      <c r="M12" s="77"/>
      <c r="N12" s="75"/>
      <c r="O12" s="125"/>
      <c r="P12" s="132"/>
      <c r="Q12" s="72"/>
      <c r="R12" s="72"/>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row>
    <row r="13" spans="1:72" s="74" customFormat="1" ht="12">
      <c r="A13" s="65"/>
      <c r="B13" s="65"/>
      <c r="C13" s="67"/>
      <c r="D13" s="67"/>
      <c r="E13" s="81" t="s">
        <v>26</v>
      </c>
      <c r="F13" s="75"/>
      <c r="G13" s="125"/>
      <c r="H13" s="124">
        <f t="shared" si="0"/>
        <v>0</v>
      </c>
      <c r="I13" s="76"/>
      <c r="J13" s="65"/>
      <c r="K13" s="67"/>
      <c r="L13" s="67" t="s">
        <v>37</v>
      </c>
      <c r="M13" s="77"/>
      <c r="N13" s="75"/>
      <c r="O13" s="125"/>
      <c r="P13" s="132"/>
      <c r="Q13" s="72"/>
      <c r="R13" s="72"/>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row>
    <row r="14" spans="1:72" s="74" customFormat="1" ht="11.25">
      <c r="A14" s="65"/>
      <c r="B14" s="65"/>
      <c r="C14" s="67"/>
      <c r="D14" s="67"/>
      <c r="E14" s="81" t="s">
        <v>27</v>
      </c>
      <c r="F14" s="75"/>
      <c r="G14" s="125"/>
      <c r="H14" s="124">
        <f t="shared" si="0"/>
        <v>0</v>
      </c>
      <c r="I14" s="76"/>
      <c r="J14" s="65"/>
      <c r="K14" s="67"/>
      <c r="L14" s="67"/>
      <c r="M14" s="130" t="s">
        <v>38</v>
      </c>
      <c r="N14" s="75"/>
      <c r="O14" s="125"/>
      <c r="P14" s="132"/>
      <c r="Q14" s="72"/>
      <c r="R14" s="72"/>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row>
    <row r="15" spans="1:72" s="74" customFormat="1" ht="11.25">
      <c r="A15" s="65"/>
      <c r="B15" s="65"/>
      <c r="C15" s="67"/>
      <c r="D15" s="67" t="s">
        <v>28</v>
      </c>
      <c r="E15" s="68"/>
      <c r="F15" s="191">
        <f>SUM(F16:F20)</f>
        <v>0</v>
      </c>
      <c r="G15" s="192">
        <f>SUM(G16:G20)</f>
        <v>0</v>
      </c>
      <c r="H15" s="192">
        <f t="shared" si="0"/>
        <v>0</v>
      </c>
      <c r="I15" s="193">
        <f>SUM(I16:I20)</f>
        <v>0</v>
      </c>
      <c r="J15" s="65"/>
      <c r="K15" s="67"/>
      <c r="L15" s="67" t="s">
        <v>39</v>
      </c>
      <c r="M15" s="68"/>
      <c r="N15" s="191">
        <f>SUM(N16:N21)</f>
        <v>0</v>
      </c>
      <c r="O15" s="194">
        <f>SUM(O16:O21)</f>
        <v>0</v>
      </c>
      <c r="P15" s="132"/>
      <c r="Q15" s="72"/>
      <c r="R15" s="72"/>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row>
    <row r="16" spans="1:72" s="74" customFormat="1" ht="11.25">
      <c r="A16" s="65"/>
      <c r="B16" s="78"/>
      <c r="C16" s="79"/>
      <c r="D16" s="80"/>
      <c r="E16" s="81" t="s">
        <v>9</v>
      </c>
      <c r="F16" s="75"/>
      <c r="G16" s="125"/>
      <c r="H16" s="124">
        <f t="shared" si="0"/>
        <v>0</v>
      </c>
      <c r="I16" s="76"/>
      <c r="J16" s="65"/>
      <c r="K16" s="67"/>
      <c r="L16" s="67"/>
      <c r="M16" s="83" t="s">
        <v>44</v>
      </c>
      <c r="N16" s="75"/>
      <c r="O16" s="125"/>
      <c r="P16" s="132"/>
      <c r="Q16" s="72"/>
      <c r="R16" s="72"/>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row>
    <row r="17" spans="1:72" s="74" customFormat="1" ht="11.25">
      <c r="A17" s="65"/>
      <c r="B17" s="78"/>
      <c r="C17" s="79"/>
      <c r="D17" s="80"/>
      <c r="E17" s="81" t="s">
        <v>10</v>
      </c>
      <c r="F17" s="75"/>
      <c r="G17" s="125"/>
      <c r="H17" s="124">
        <f t="shared" si="0"/>
        <v>0</v>
      </c>
      <c r="I17" s="76"/>
      <c r="J17" s="65"/>
      <c r="K17" s="67"/>
      <c r="L17" s="67"/>
      <c r="M17" s="83" t="s">
        <v>85</v>
      </c>
      <c r="N17" s="75"/>
      <c r="O17" s="125"/>
      <c r="P17" s="132"/>
      <c r="Q17" s="72"/>
      <c r="R17" s="72"/>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row>
    <row r="18" spans="1:72" s="74" customFormat="1" ht="11.25">
      <c r="A18" s="65"/>
      <c r="B18" s="78"/>
      <c r="C18" s="79"/>
      <c r="D18" s="80"/>
      <c r="E18" s="81" t="s">
        <v>11</v>
      </c>
      <c r="F18" s="75"/>
      <c r="G18" s="125"/>
      <c r="H18" s="124">
        <f t="shared" si="0"/>
        <v>0</v>
      </c>
      <c r="I18" s="76"/>
      <c r="J18" s="65"/>
      <c r="K18" s="67"/>
      <c r="L18" s="67"/>
      <c r="M18" s="83" t="s">
        <v>45</v>
      </c>
      <c r="N18" s="75"/>
      <c r="O18" s="125"/>
      <c r="P18" s="132"/>
      <c r="Q18" s="72"/>
      <c r="R18" s="72"/>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row>
    <row r="19" spans="1:72" s="74" customFormat="1" ht="11.25">
      <c r="A19" s="65"/>
      <c r="B19" s="78"/>
      <c r="C19" s="79"/>
      <c r="D19" s="80"/>
      <c r="E19" s="81" t="s">
        <v>12</v>
      </c>
      <c r="F19" s="75"/>
      <c r="G19" s="125"/>
      <c r="H19" s="124">
        <f t="shared" si="0"/>
        <v>0</v>
      </c>
      <c r="I19" s="76"/>
      <c r="J19" s="65"/>
      <c r="K19" s="67"/>
      <c r="L19" s="67"/>
      <c r="M19" s="83" t="s">
        <v>46</v>
      </c>
      <c r="N19" s="75"/>
      <c r="O19" s="125"/>
      <c r="P19" s="132"/>
      <c r="Q19" s="72"/>
      <c r="R19" s="72"/>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row>
    <row r="20" spans="1:72" s="74" customFormat="1" ht="11.25">
      <c r="A20" s="65"/>
      <c r="B20" s="78"/>
      <c r="C20" s="79"/>
      <c r="D20" s="80"/>
      <c r="E20" s="81" t="s">
        <v>178</v>
      </c>
      <c r="F20" s="75"/>
      <c r="G20" s="125"/>
      <c r="H20" s="124">
        <f t="shared" si="0"/>
        <v>0</v>
      </c>
      <c r="I20" s="76"/>
      <c r="J20" s="65"/>
      <c r="K20" s="67"/>
      <c r="L20" s="67"/>
      <c r="M20" s="83" t="s">
        <v>189</v>
      </c>
      <c r="N20" s="75"/>
      <c r="O20" s="125"/>
      <c r="P20" s="132"/>
      <c r="Q20" s="72"/>
      <c r="R20" s="72"/>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row>
    <row r="21" spans="1:72" s="74" customFormat="1" ht="11.25">
      <c r="A21" s="65"/>
      <c r="B21" s="65"/>
      <c r="C21" s="67"/>
      <c r="D21" s="67" t="s">
        <v>13</v>
      </c>
      <c r="E21" s="68"/>
      <c r="F21" s="191">
        <f>SUM(F22:F25)</f>
        <v>0</v>
      </c>
      <c r="G21" s="192">
        <f>SUM(G22:G25)</f>
        <v>0</v>
      </c>
      <c r="H21" s="192">
        <f t="shared" si="0"/>
        <v>0</v>
      </c>
      <c r="I21" s="193">
        <f>SUM(I22:I25)</f>
        <v>0</v>
      </c>
      <c r="J21" s="65"/>
      <c r="K21" s="67"/>
      <c r="L21" s="67"/>
      <c r="M21" s="83" t="s">
        <v>47</v>
      </c>
      <c r="N21" s="75"/>
      <c r="O21" s="125"/>
      <c r="P21" s="132"/>
      <c r="Q21" s="82"/>
      <c r="R21" s="72"/>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row>
    <row r="22" spans="1:72" s="74" customFormat="1" ht="11.25">
      <c r="A22" s="65"/>
      <c r="B22" s="65"/>
      <c r="C22" s="67"/>
      <c r="D22" s="67"/>
      <c r="E22" s="83" t="s">
        <v>179</v>
      </c>
      <c r="F22" s="75"/>
      <c r="G22" s="125"/>
      <c r="H22" s="124">
        <f t="shared" si="0"/>
        <v>0</v>
      </c>
      <c r="I22" s="76"/>
      <c r="J22" s="65"/>
      <c r="K22" s="67"/>
      <c r="L22" s="67" t="s">
        <v>40</v>
      </c>
      <c r="M22" s="68"/>
      <c r="N22" s="191">
        <f>SUM(N23:N28)</f>
        <v>0</v>
      </c>
      <c r="O22" s="194">
        <f>SUM(O23:O28)</f>
        <v>0</v>
      </c>
      <c r="P22" s="132"/>
      <c r="Q22" s="82"/>
      <c r="R22" s="72"/>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row>
    <row r="23" spans="1:72" s="74" customFormat="1" ht="11.25">
      <c r="A23" s="65"/>
      <c r="B23" s="65"/>
      <c r="C23" s="67"/>
      <c r="D23" s="67"/>
      <c r="E23" s="83" t="s">
        <v>29</v>
      </c>
      <c r="F23" s="75"/>
      <c r="G23" s="125"/>
      <c r="H23" s="124">
        <f t="shared" si="0"/>
        <v>0</v>
      </c>
      <c r="I23" s="76"/>
      <c r="J23" s="65"/>
      <c r="K23" s="67"/>
      <c r="L23" s="67"/>
      <c r="M23" s="83" t="s">
        <v>48</v>
      </c>
      <c r="N23" s="75"/>
      <c r="O23" s="125"/>
      <c r="P23" s="132"/>
      <c r="Q23" s="82"/>
      <c r="R23" s="72"/>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row>
    <row r="24" spans="1:72" s="74" customFormat="1" ht="11.25">
      <c r="A24" s="65"/>
      <c r="B24" s="65"/>
      <c r="C24" s="67"/>
      <c r="D24" s="67"/>
      <c r="E24" s="83" t="s">
        <v>30</v>
      </c>
      <c r="F24" s="75"/>
      <c r="G24" s="125"/>
      <c r="H24" s="124">
        <f t="shared" si="0"/>
        <v>0</v>
      </c>
      <c r="I24" s="76"/>
      <c r="J24" s="78"/>
      <c r="K24" s="79"/>
      <c r="L24" s="79"/>
      <c r="M24" s="83" t="s">
        <v>49</v>
      </c>
      <c r="N24" s="75"/>
      <c r="O24" s="125"/>
      <c r="P24" s="132"/>
      <c r="Q24" s="89"/>
      <c r="R24" s="72"/>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row>
    <row r="25" spans="1:72" s="74" customFormat="1" ht="11.25">
      <c r="A25" s="65"/>
      <c r="B25" s="65"/>
      <c r="C25" s="67"/>
      <c r="D25" s="67"/>
      <c r="E25" s="83" t="s">
        <v>31</v>
      </c>
      <c r="F25" s="75"/>
      <c r="G25" s="125"/>
      <c r="H25" s="124">
        <f t="shared" si="0"/>
        <v>0</v>
      </c>
      <c r="I25" s="76"/>
      <c r="J25" s="78"/>
      <c r="K25" s="79"/>
      <c r="L25" s="79"/>
      <c r="M25" s="326" t="s">
        <v>50</v>
      </c>
      <c r="N25" s="327"/>
      <c r="O25" s="349"/>
      <c r="P25" s="132"/>
      <c r="Q25" s="90"/>
      <c r="R25" s="89"/>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row>
    <row r="26" spans="1:72" s="74" customFormat="1" ht="11.25">
      <c r="A26" s="65"/>
      <c r="B26" s="84"/>
      <c r="C26" s="85"/>
      <c r="D26" s="85"/>
      <c r="E26" s="86"/>
      <c r="F26" s="87"/>
      <c r="G26" s="108"/>
      <c r="H26" s="108"/>
      <c r="I26" s="88"/>
      <c r="J26" s="78"/>
      <c r="K26" s="79"/>
      <c r="L26" s="79"/>
      <c r="M26" s="326"/>
      <c r="N26" s="327"/>
      <c r="O26" s="349"/>
      <c r="P26" s="132"/>
      <c r="Q26" s="72"/>
      <c r="R26" s="72"/>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row>
    <row r="27" spans="1:72" s="74" customFormat="1" ht="11.25">
      <c r="A27" s="65"/>
      <c r="B27" s="84"/>
      <c r="C27" s="85"/>
      <c r="D27" s="85"/>
      <c r="E27" s="91"/>
      <c r="F27" s="87"/>
      <c r="G27" s="108"/>
      <c r="H27" s="108"/>
      <c r="I27" s="88"/>
      <c r="J27" s="78"/>
      <c r="K27" s="79"/>
      <c r="L27" s="79"/>
      <c r="M27" s="83" t="s">
        <v>51</v>
      </c>
      <c r="N27" s="75"/>
      <c r="O27" s="125"/>
      <c r="P27" s="132"/>
      <c r="Q27" s="72"/>
      <c r="R27" s="72"/>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row>
    <row r="28" spans="1:72" s="74" customFormat="1" ht="12" customHeight="1">
      <c r="A28" s="65"/>
      <c r="B28" s="84"/>
      <c r="C28" s="85"/>
      <c r="D28" s="85"/>
      <c r="E28" s="91"/>
      <c r="F28" s="87"/>
      <c r="G28" s="108"/>
      <c r="H28" s="108"/>
      <c r="I28" s="88"/>
      <c r="J28" s="65"/>
      <c r="K28" s="67"/>
      <c r="L28" s="67"/>
      <c r="M28" s="83" t="s">
        <v>52</v>
      </c>
      <c r="N28" s="75"/>
      <c r="O28" s="125"/>
      <c r="P28" s="132"/>
      <c r="Q28" s="72"/>
      <c r="R28" s="72"/>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row>
    <row r="29" spans="1:72" s="74" customFormat="1" ht="11.25">
      <c r="A29" s="65"/>
      <c r="B29" s="84"/>
      <c r="C29" s="85"/>
      <c r="D29" s="85"/>
      <c r="E29" s="91"/>
      <c r="F29" s="87"/>
      <c r="G29" s="108"/>
      <c r="H29" s="108"/>
      <c r="I29" s="88"/>
      <c r="J29" s="65"/>
      <c r="K29" s="67"/>
      <c r="L29" s="68" t="s">
        <v>41</v>
      </c>
      <c r="M29" s="130"/>
      <c r="N29" s="75"/>
      <c r="O29" s="125"/>
      <c r="P29" s="132"/>
      <c r="Q29" s="72"/>
      <c r="R29" s="72"/>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row>
    <row r="30" spans="1:72" s="74" customFormat="1" ht="11.25">
      <c r="A30" s="65"/>
      <c r="B30" s="84"/>
      <c r="C30" s="85"/>
      <c r="D30" s="85"/>
      <c r="E30" s="91"/>
      <c r="F30" s="87"/>
      <c r="G30" s="108"/>
      <c r="H30" s="108"/>
      <c r="I30" s="88"/>
      <c r="J30" s="65"/>
      <c r="K30" s="67"/>
      <c r="L30" s="68" t="s">
        <v>42</v>
      </c>
      <c r="M30" s="68"/>
      <c r="N30" s="75"/>
      <c r="O30" s="125"/>
      <c r="P30" s="132"/>
      <c r="Q30" s="72"/>
      <c r="R30" s="72"/>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row>
    <row r="31" spans="1:72" s="74" customFormat="1" ht="11.25">
      <c r="A31" s="65"/>
      <c r="B31" s="84"/>
      <c r="C31" s="85"/>
      <c r="D31" s="85"/>
      <c r="E31" s="91"/>
      <c r="F31" s="87"/>
      <c r="G31" s="108"/>
      <c r="H31" s="108"/>
      <c r="I31" s="88"/>
      <c r="J31" s="65"/>
      <c r="K31" s="67"/>
      <c r="L31" s="67" t="s">
        <v>77</v>
      </c>
      <c r="M31" s="68"/>
      <c r="N31" s="75"/>
      <c r="O31" s="125"/>
      <c r="P31" s="132"/>
      <c r="Q31" s="72"/>
      <c r="R31" s="72"/>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row>
    <row r="32" spans="1:72" s="74" customFormat="1" ht="11.25">
      <c r="A32" s="65"/>
      <c r="B32" s="84"/>
      <c r="C32" s="85"/>
      <c r="D32" s="85"/>
      <c r="E32" s="91"/>
      <c r="F32" s="87"/>
      <c r="G32" s="108"/>
      <c r="H32" s="108"/>
      <c r="I32" s="88"/>
      <c r="J32" s="65"/>
      <c r="K32" s="67"/>
      <c r="L32" s="67" t="s">
        <v>190</v>
      </c>
      <c r="M32" s="68"/>
      <c r="N32" s="75"/>
      <c r="O32" s="125"/>
      <c r="P32" s="132"/>
      <c r="Q32" s="72"/>
      <c r="R32" s="72"/>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row>
    <row r="33" spans="1:72" s="74" customFormat="1" ht="11.25">
      <c r="A33" s="65"/>
      <c r="B33" s="84"/>
      <c r="C33" s="85"/>
      <c r="D33" s="85"/>
      <c r="E33" s="91"/>
      <c r="F33" s="87"/>
      <c r="G33" s="108"/>
      <c r="H33" s="108"/>
      <c r="I33" s="88"/>
      <c r="J33" s="65"/>
      <c r="K33" s="67"/>
      <c r="L33" s="67" t="s">
        <v>43</v>
      </c>
      <c r="M33" s="68"/>
      <c r="N33" s="191">
        <f>SUM(N34:N38)</f>
        <v>0</v>
      </c>
      <c r="O33" s="194">
        <f>SUM(O34:O38)</f>
        <v>0</v>
      </c>
      <c r="P33" s="132"/>
      <c r="Q33" s="72"/>
      <c r="R33" s="72"/>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row>
    <row r="34" spans="1:72" s="74" customFormat="1" ht="11.25">
      <c r="A34" s="65"/>
      <c r="B34" s="84"/>
      <c r="C34" s="85"/>
      <c r="D34" s="85"/>
      <c r="E34" s="91"/>
      <c r="F34" s="87"/>
      <c r="G34" s="108"/>
      <c r="H34" s="108"/>
      <c r="I34" s="88"/>
      <c r="J34" s="65"/>
      <c r="K34" s="67"/>
      <c r="L34" s="67"/>
      <c r="M34" s="83" t="s">
        <v>56</v>
      </c>
      <c r="N34" s="75"/>
      <c r="O34" s="125"/>
      <c r="P34" s="132"/>
      <c r="Q34" s="72"/>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row>
    <row r="35" spans="1:72" s="74" customFormat="1" ht="11.25">
      <c r="A35" s="65"/>
      <c r="B35" s="84"/>
      <c r="C35" s="85"/>
      <c r="D35" s="85"/>
      <c r="E35" s="91"/>
      <c r="F35" s="87"/>
      <c r="G35" s="108"/>
      <c r="H35" s="108"/>
      <c r="I35" s="88"/>
      <c r="J35" s="65"/>
      <c r="K35" s="67"/>
      <c r="L35" s="67"/>
      <c r="M35" s="83" t="s">
        <v>57</v>
      </c>
      <c r="N35" s="75"/>
      <c r="O35" s="125"/>
      <c r="P35" s="132"/>
      <c r="Q35" s="72"/>
      <c r="R35" s="72"/>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row>
    <row r="36" spans="1:72" s="74" customFormat="1" ht="11.25">
      <c r="A36" s="65"/>
      <c r="B36" s="84"/>
      <c r="C36" s="85"/>
      <c r="D36" s="85"/>
      <c r="E36" s="91"/>
      <c r="F36" s="87"/>
      <c r="G36" s="108"/>
      <c r="H36" s="108"/>
      <c r="I36" s="88"/>
      <c r="J36" s="65"/>
      <c r="K36" s="67"/>
      <c r="L36" s="67"/>
      <c r="M36" s="83" t="s">
        <v>58</v>
      </c>
      <c r="N36" s="75"/>
      <c r="O36" s="125"/>
      <c r="P36" s="132"/>
      <c r="Q36" s="72"/>
      <c r="R36" s="72"/>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row>
    <row r="37" spans="1:72" s="74" customFormat="1" ht="11.25">
      <c r="A37" s="65"/>
      <c r="B37" s="84"/>
      <c r="C37" s="85"/>
      <c r="D37" s="85"/>
      <c r="E37" s="91"/>
      <c r="F37" s="87"/>
      <c r="G37" s="108"/>
      <c r="H37" s="108"/>
      <c r="I37" s="88"/>
      <c r="J37" s="65"/>
      <c r="K37" s="67"/>
      <c r="L37" s="67"/>
      <c r="M37" s="83" t="s">
        <v>59</v>
      </c>
      <c r="N37" s="75"/>
      <c r="O37" s="125"/>
      <c r="P37" s="132"/>
      <c r="Q37" s="72"/>
      <c r="R37" s="72"/>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row>
    <row r="38" spans="1:72" s="74" customFormat="1" ht="12" customHeight="1">
      <c r="A38" s="65"/>
      <c r="B38" s="136"/>
      <c r="C38" s="140"/>
      <c r="D38" s="137"/>
      <c r="E38" s="139" t="s">
        <v>33</v>
      </c>
      <c r="F38" s="99">
        <f>F11+F15+F21</f>
        <v>0</v>
      </c>
      <c r="G38" s="126">
        <f>G11+G15+G21</f>
        <v>0</v>
      </c>
      <c r="H38" s="126">
        <f>F38-G38</f>
        <v>0</v>
      </c>
      <c r="I38" s="100">
        <f>I11+I15+I21</f>
        <v>0</v>
      </c>
      <c r="J38" s="65"/>
      <c r="K38" s="67"/>
      <c r="L38" s="67"/>
      <c r="M38" s="83" t="s">
        <v>60</v>
      </c>
      <c r="N38" s="75"/>
      <c r="O38" s="125"/>
      <c r="P38" s="132"/>
      <c r="Q38" s="72"/>
      <c r="R38" s="72"/>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row>
    <row r="39" spans="1:72" s="74" customFormat="1" ht="11.25">
      <c r="A39" s="65"/>
      <c r="B39" s="102"/>
      <c r="C39" s="104"/>
      <c r="D39" s="97" t="s">
        <v>34</v>
      </c>
      <c r="E39" s="98"/>
      <c r="F39" s="176"/>
      <c r="G39" s="177"/>
      <c r="H39" s="127">
        <f>F39-G39</f>
        <v>0</v>
      </c>
      <c r="I39" s="178"/>
      <c r="J39" s="65"/>
      <c r="K39" s="67"/>
      <c r="L39" s="67" t="s">
        <v>53</v>
      </c>
      <c r="M39" s="68"/>
      <c r="N39" s="75"/>
      <c r="O39" s="125"/>
      <c r="P39" s="132"/>
      <c r="Q39" s="72"/>
      <c r="R39" s="72"/>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0" spans="1:72" s="74" customFormat="1" ht="15" customHeight="1">
      <c r="A40" s="65"/>
      <c r="B40" s="141"/>
      <c r="C40" s="137"/>
      <c r="D40" s="137"/>
      <c r="E40" s="134" t="s">
        <v>32</v>
      </c>
      <c r="F40" s="99">
        <f>F39</f>
        <v>0</v>
      </c>
      <c r="G40" s="126">
        <f>G39</f>
        <v>0</v>
      </c>
      <c r="H40" s="126">
        <f>F40-G40</f>
        <v>0</v>
      </c>
      <c r="I40" s="99">
        <f>I39</f>
        <v>0</v>
      </c>
      <c r="J40" s="136"/>
      <c r="K40" s="137"/>
      <c r="L40" s="137"/>
      <c r="M40" s="139" t="s">
        <v>33</v>
      </c>
      <c r="N40" s="129">
        <f>SUM(N11:N13)+N15+N22+SUM(N29:N33)+N39</f>
        <v>0</v>
      </c>
      <c r="O40" s="129">
        <f>SUM(O11:O13)+O15+O22+SUM(O29:O33)+O39</f>
        <v>0</v>
      </c>
      <c r="P40" s="132"/>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row>
    <row r="41" spans="1:72" s="74" customFormat="1" ht="12">
      <c r="A41" s="65"/>
      <c r="B41" s="102"/>
      <c r="C41" s="103" t="s">
        <v>55</v>
      </c>
      <c r="D41" s="104"/>
      <c r="E41" s="104"/>
      <c r="F41" s="105"/>
      <c r="G41" s="127"/>
      <c r="H41" s="127"/>
      <c r="I41" s="106"/>
      <c r="J41" s="96"/>
      <c r="K41" s="97"/>
      <c r="L41" s="97" t="s">
        <v>54</v>
      </c>
      <c r="M41" s="98"/>
      <c r="N41" s="75"/>
      <c r="O41" s="125"/>
      <c r="P41" s="132"/>
      <c r="Q41" s="72"/>
      <c r="R41" s="72"/>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row>
    <row r="42" spans="1:72" s="74" customFormat="1" ht="15" customHeight="1">
      <c r="A42" s="65"/>
      <c r="B42" s="65"/>
      <c r="C42" s="67"/>
      <c r="D42" s="67" t="s">
        <v>14</v>
      </c>
      <c r="E42" s="67"/>
      <c r="F42" s="191">
        <f>SUM(F43:F47)</f>
        <v>0</v>
      </c>
      <c r="G42" s="192">
        <f>SUM(G43:G47)</f>
        <v>0</v>
      </c>
      <c r="H42" s="192">
        <f aca="true" t="shared" si="1" ref="H42:H60">F42-G42</f>
        <v>0</v>
      </c>
      <c r="I42" s="193">
        <f>SUM(I43:I47)</f>
        <v>0</v>
      </c>
      <c r="J42" s="136"/>
      <c r="K42" s="137"/>
      <c r="L42" s="137"/>
      <c r="M42" s="134" t="s">
        <v>32</v>
      </c>
      <c r="N42" s="101">
        <f>N41</f>
        <v>0</v>
      </c>
      <c r="O42" s="100">
        <f>O41</f>
        <v>0</v>
      </c>
      <c r="P42" s="132"/>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row>
    <row r="43" spans="1:72" s="74" customFormat="1" ht="12">
      <c r="A43" s="65"/>
      <c r="B43" s="65"/>
      <c r="C43" s="67"/>
      <c r="D43" s="67"/>
      <c r="E43" s="133" t="s">
        <v>180</v>
      </c>
      <c r="F43" s="75"/>
      <c r="G43" s="125"/>
      <c r="H43" s="124">
        <f t="shared" si="1"/>
        <v>0</v>
      </c>
      <c r="I43" s="76"/>
      <c r="J43" s="102"/>
      <c r="K43" s="103"/>
      <c r="L43" s="104" t="s">
        <v>191</v>
      </c>
      <c r="M43" s="107"/>
      <c r="N43" s="75"/>
      <c r="O43" s="76"/>
      <c r="P43" s="71"/>
      <c r="Q43" s="72"/>
      <c r="R43" s="72"/>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row>
    <row r="44" spans="1:72" s="74" customFormat="1" ht="11.25">
      <c r="A44" s="65"/>
      <c r="B44" s="65"/>
      <c r="C44" s="67"/>
      <c r="D44" s="67"/>
      <c r="E44" s="133" t="s">
        <v>181</v>
      </c>
      <c r="F44" s="75"/>
      <c r="G44" s="125"/>
      <c r="H44" s="124">
        <f t="shared" si="1"/>
        <v>0</v>
      </c>
      <c r="I44" s="76"/>
      <c r="J44" s="65"/>
      <c r="K44" s="67"/>
      <c r="L44" s="67" t="s">
        <v>64</v>
      </c>
      <c r="M44" s="68"/>
      <c r="N44" s="75"/>
      <c r="O44" s="76"/>
      <c r="P44" s="71"/>
      <c r="Q44" s="72"/>
      <c r="R44" s="72"/>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row>
    <row r="45" spans="1:72" s="74" customFormat="1" ht="11.25">
      <c r="A45" s="65"/>
      <c r="B45" s="65"/>
      <c r="C45" s="67"/>
      <c r="D45" s="67"/>
      <c r="E45" s="133" t="s">
        <v>61</v>
      </c>
      <c r="F45" s="75"/>
      <c r="G45" s="125"/>
      <c r="H45" s="124">
        <f t="shared" si="1"/>
        <v>0</v>
      </c>
      <c r="I45" s="76"/>
      <c r="J45" s="65"/>
      <c r="K45" s="67"/>
      <c r="L45" s="67" t="s">
        <v>192</v>
      </c>
      <c r="M45" s="93"/>
      <c r="N45" s="75"/>
      <c r="O45" s="76"/>
      <c r="P45" s="71"/>
      <c r="Q45" s="72"/>
      <c r="R45" s="72"/>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row>
    <row r="46" spans="1:72" s="74" customFormat="1" ht="15" customHeight="1">
      <c r="A46" s="65"/>
      <c r="B46" s="65"/>
      <c r="C46" s="67"/>
      <c r="D46" s="67"/>
      <c r="E46" s="133" t="s">
        <v>182</v>
      </c>
      <c r="F46" s="75"/>
      <c r="G46" s="125"/>
      <c r="H46" s="124">
        <f t="shared" si="1"/>
        <v>0</v>
      </c>
      <c r="I46" s="76"/>
      <c r="J46" s="136"/>
      <c r="K46" s="137"/>
      <c r="L46" s="137"/>
      <c r="M46" s="134" t="s">
        <v>63</v>
      </c>
      <c r="N46" s="101">
        <f>SUM(N43:N45)</f>
        <v>0</v>
      </c>
      <c r="O46" s="100">
        <f>SUM(O43:O45)</f>
        <v>0</v>
      </c>
      <c r="P46" s="71"/>
      <c r="Q46" s="72"/>
      <c r="R46" s="72"/>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row>
    <row r="47" spans="1:72" s="74" customFormat="1" ht="12">
      <c r="A47" s="65"/>
      <c r="B47" s="65"/>
      <c r="C47" s="67"/>
      <c r="D47" s="67"/>
      <c r="E47" s="133" t="s">
        <v>183</v>
      </c>
      <c r="F47" s="75"/>
      <c r="G47" s="125"/>
      <c r="H47" s="124">
        <f t="shared" si="1"/>
        <v>0</v>
      </c>
      <c r="I47" s="76"/>
      <c r="J47" s="65"/>
      <c r="K47" s="103" t="s">
        <v>65</v>
      </c>
      <c r="L47" s="67"/>
      <c r="M47" s="68"/>
      <c r="N47" s="69"/>
      <c r="O47" s="70"/>
      <c r="P47" s="71"/>
      <c r="Q47" s="72"/>
      <c r="R47" s="72"/>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row>
    <row r="48" spans="1:72" s="74" customFormat="1" ht="11.25">
      <c r="A48" s="65"/>
      <c r="B48" s="65"/>
      <c r="C48" s="67"/>
      <c r="D48" s="111" t="s">
        <v>62</v>
      </c>
      <c r="E48" s="111"/>
      <c r="F48" s="75"/>
      <c r="G48" s="125"/>
      <c r="H48" s="124">
        <f t="shared" si="1"/>
        <v>0</v>
      </c>
      <c r="I48" s="76"/>
      <c r="J48" s="65"/>
      <c r="K48" s="67"/>
      <c r="L48" s="145" t="s">
        <v>80</v>
      </c>
      <c r="M48" s="145"/>
      <c r="N48" s="75"/>
      <c r="O48" s="76"/>
      <c r="P48" s="71"/>
      <c r="Q48" s="72"/>
      <c r="R48" s="72"/>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row>
    <row r="49" spans="1:72" s="109" customFormat="1" ht="11.25">
      <c r="A49" s="65"/>
      <c r="B49" s="65"/>
      <c r="C49" s="67"/>
      <c r="D49" s="67"/>
      <c r="E49" s="83" t="s">
        <v>184</v>
      </c>
      <c r="F49" s="75"/>
      <c r="G49" s="125"/>
      <c r="H49" s="124">
        <f t="shared" si="1"/>
        <v>0</v>
      </c>
      <c r="I49" s="76"/>
      <c r="J49" s="65"/>
      <c r="K49" s="67"/>
      <c r="L49" s="111" t="s">
        <v>81</v>
      </c>
      <c r="M49" s="111"/>
      <c r="N49" s="75"/>
      <c r="O49" s="76"/>
      <c r="P49" s="71"/>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row>
    <row r="50" spans="1:72" s="109" customFormat="1" ht="11.25">
      <c r="A50" s="65"/>
      <c r="B50" s="65"/>
      <c r="C50" s="67"/>
      <c r="D50" s="111" t="s">
        <v>76</v>
      </c>
      <c r="E50" s="79"/>
      <c r="F50" s="191">
        <f>SUM(F51:F52)</f>
        <v>0</v>
      </c>
      <c r="G50" s="192">
        <f>SUM(G51:G52)</f>
        <v>0</v>
      </c>
      <c r="H50" s="192">
        <f t="shared" si="1"/>
        <v>0</v>
      </c>
      <c r="I50" s="193">
        <f>SUM(I51:I52)</f>
        <v>0</v>
      </c>
      <c r="J50" s="65"/>
      <c r="K50" s="67"/>
      <c r="L50" s="145" t="s">
        <v>193</v>
      </c>
      <c r="M50" s="145"/>
      <c r="N50" s="75"/>
      <c r="O50" s="76"/>
      <c r="P50" s="71"/>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row>
    <row r="51" spans="1:72" s="109" customFormat="1" ht="11.25">
      <c r="A51" s="65"/>
      <c r="B51" s="65"/>
      <c r="C51" s="67"/>
      <c r="D51" s="67"/>
      <c r="E51" s="133" t="s">
        <v>91</v>
      </c>
      <c r="F51" s="75"/>
      <c r="G51" s="125"/>
      <c r="H51" s="124">
        <f t="shared" si="1"/>
        <v>0</v>
      </c>
      <c r="I51" s="76"/>
      <c r="J51" s="65"/>
      <c r="K51" s="67"/>
      <c r="L51" s="145" t="s">
        <v>194</v>
      </c>
      <c r="M51" s="145"/>
      <c r="N51" s="75"/>
      <c r="O51" s="76"/>
      <c r="P51" s="71"/>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row>
    <row r="52" spans="1:72" s="109" customFormat="1" ht="11.25">
      <c r="A52" s="65"/>
      <c r="B52" s="65"/>
      <c r="C52" s="67"/>
      <c r="D52" s="67"/>
      <c r="E52" s="133" t="s">
        <v>185</v>
      </c>
      <c r="F52" s="75"/>
      <c r="G52" s="125"/>
      <c r="H52" s="124">
        <f t="shared" si="1"/>
        <v>0</v>
      </c>
      <c r="I52" s="76"/>
      <c r="J52" s="65"/>
      <c r="K52" s="67"/>
      <c r="L52" s="145" t="s">
        <v>83</v>
      </c>
      <c r="M52" s="145"/>
      <c r="N52" s="75"/>
      <c r="O52" s="76"/>
      <c r="P52" s="71"/>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row>
    <row r="53" spans="1:72" s="109" customFormat="1" ht="11.25">
      <c r="A53" s="65"/>
      <c r="B53" s="65"/>
      <c r="C53" s="67"/>
      <c r="D53" s="111" t="s">
        <v>186</v>
      </c>
      <c r="E53" s="67"/>
      <c r="F53" s="75"/>
      <c r="G53" s="125"/>
      <c r="H53" s="124">
        <f t="shared" si="1"/>
        <v>0</v>
      </c>
      <c r="I53" s="76"/>
      <c r="J53" s="65"/>
      <c r="K53" s="67"/>
      <c r="L53" s="67" t="s">
        <v>195</v>
      </c>
      <c r="M53" s="68"/>
      <c r="N53" s="75"/>
      <c r="O53" s="76"/>
      <c r="P53" s="71"/>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row>
    <row r="54" spans="1:72" s="109" customFormat="1" ht="11.25">
      <c r="A54" s="65"/>
      <c r="B54" s="65"/>
      <c r="C54" s="67"/>
      <c r="D54" s="67" t="s">
        <v>15</v>
      </c>
      <c r="E54" s="67"/>
      <c r="F54" s="75"/>
      <c r="G54" s="125"/>
      <c r="H54" s="124">
        <f t="shared" si="1"/>
        <v>0</v>
      </c>
      <c r="I54" s="76"/>
      <c r="J54" s="65"/>
      <c r="K54" s="67"/>
      <c r="L54" s="67" t="s">
        <v>66</v>
      </c>
      <c r="M54" s="68"/>
      <c r="N54" s="75"/>
      <c r="O54" s="76"/>
      <c r="P54" s="71"/>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row>
    <row r="55" spans="1:72" s="109" customFormat="1" ht="11.25">
      <c r="A55" s="65"/>
      <c r="B55" s="65"/>
      <c r="C55" s="92"/>
      <c r="D55" s="92" t="s">
        <v>187</v>
      </c>
      <c r="E55" s="92"/>
      <c r="F55" s="94"/>
      <c r="G55" s="128"/>
      <c r="H55" s="195">
        <f t="shared" si="1"/>
        <v>0</v>
      </c>
      <c r="I55" s="95"/>
      <c r="J55" s="65"/>
      <c r="K55" s="67"/>
      <c r="L55" s="67" t="s">
        <v>206</v>
      </c>
      <c r="M55" s="68"/>
      <c r="N55" s="75"/>
      <c r="O55" s="76"/>
      <c r="P55" s="71"/>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row>
    <row r="56" spans="1:72" s="109" customFormat="1" ht="12" customHeight="1">
      <c r="A56" s="65"/>
      <c r="B56" s="96"/>
      <c r="C56" s="92"/>
      <c r="D56" s="92"/>
      <c r="E56" s="134" t="s">
        <v>63</v>
      </c>
      <c r="F56" s="142">
        <f>F42+F48+F50+SUM(F53:F55)</f>
        <v>0</v>
      </c>
      <c r="G56" s="143">
        <f>G42+G48+G50+SUM(G53:G55)</f>
        <v>0</v>
      </c>
      <c r="H56" s="143">
        <f t="shared" si="1"/>
        <v>0</v>
      </c>
      <c r="I56" s="144">
        <f>I42+I48+I50+SUM(I53:I55)</f>
        <v>0</v>
      </c>
      <c r="J56" s="110"/>
      <c r="K56" s="92"/>
      <c r="L56" s="67" t="s">
        <v>196</v>
      </c>
      <c r="M56" s="134"/>
      <c r="N56" s="94"/>
      <c r="O56" s="95"/>
      <c r="P56" s="71"/>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row>
    <row r="57" spans="1:72" s="109" customFormat="1" ht="15" customHeight="1">
      <c r="A57" s="65"/>
      <c r="B57" s="136"/>
      <c r="C57" s="137"/>
      <c r="D57" s="148" t="s">
        <v>73</v>
      </c>
      <c r="E57" s="138"/>
      <c r="F57" s="171"/>
      <c r="G57" s="179"/>
      <c r="H57" s="196">
        <f t="shared" si="1"/>
        <v>0</v>
      </c>
      <c r="I57" s="178"/>
      <c r="J57" s="136"/>
      <c r="K57" s="137"/>
      <c r="L57" s="137"/>
      <c r="M57" s="134" t="s">
        <v>67</v>
      </c>
      <c r="N57" s="101">
        <f>SUM(N48:N56)</f>
        <v>0</v>
      </c>
      <c r="O57" s="101">
        <f>SUM(O48:O56)</f>
        <v>0</v>
      </c>
      <c r="P57" s="71"/>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row>
    <row r="58" spans="1:72" s="109" customFormat="1" ht="15" customHeight="1">
      <c r="A58" s="65"/>
      <c r="B58" s="96"/>
      <c r="C58" s="97"/>
      <c r="D58" s="97" t="s">
        <v>71</v>
      </c>
      <c r="E58" s="98"/>
      <c r="F58" s="171"/>
      <c r="G58" s="179"/>
      <c r="H58" s="196">
        <f t="shared" si="1"/>
        <v>0</v>
      </c>
      <c r="I58" s="178"/>
      <c r="J58" s="96"/>
      <c r="K58" s="97"/>
      <c r="L58" s="97" t="s">
        <v>70</v>
      </c>
      <c r="M58" s="98"/>
      <c r="N58" s="75"/>
      <c r="O58" s="76"/>
      <c r="P58" s="71"/>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row>
    <row r="59" spans="1:72" s="109" customFormat="1" ht="15" customHeight="1" thickBot="1">
      <c r="A59" s="65"/>
      <c r="B59" s="141"/>
      <c r="C59" s="146"/>
      <c r="D59" s="147" t="s">
        <v>72</v>
      </c>
      <c r="E59" s="135"/>
      <c r="F59" s="176"/>
      <c r="G59" s="177"/>
      <c r="H59" s="127">
        <f t="shared" si="1"/>
        <v>0</v>
      </c>
      <c r="I59" s="180"/>
      <c r="J59" s="149"/>
      <c r="K59" s="150"/>
      <c r="L59" s="151"/>
      <c r="M59" s="134" t="s">
        <v>74</v>
      </c>
      <c r="N59" s="152">
        <f>N58</f>
        <v>0</v>
      </c>
      <c r="O59" s="153">
        <f>O58</f>
        <v>0</v>
      </c>
      <c r="P59" s="71"/>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row>
    <row r="60" spans="1:72" s="109" customFormat="1" ht="15" customHeight="1" thickBot="1">
      <c r="A60" s="65"/>
      <c r="B60" s="313" t="s">
        <v>68</v>
      </c>
      <c r="C60" s="314"/>
      <c r="D60" s="314"/>
      <c r="E60" s="314"/>
      <c r="F60" s="202">
        <f>F38+F40+F56+SUM(F57:F59)</f>
        <v>0</v>
      </c>
      <c r="G60" s="203">
        <f>G38+G40+G56+SUM(G57:G59)</f>
        <v>0</v>
      </c>
      <c r="H60" s="203">
        <f t="shared" si="1"/>
        <v>0</v>
      </c>
      <c r="I60" s="204">
        <f>I38+I40+I56+SUM(I57:I59)</f>
        <v>0</v>
      </c>
      <c r="J60" s="313" t="s">
        <v>69</v>
      </c>
      <c r="K60" s="314"/>
      <c r="L60" s="314"/>
      <c r="M60" s="314"/>
      <c r="N60" s="202">
        <f>N40+N42+N46+N57+N59</f>
        <v>0</v>
      </c>
      <c r="O60" s="204">
        <f>O40+O42+O46+O57+O59</f>
        <v>0</v>
      </c>
      <c r="P60" s="71"/>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row>
    <row r="61" spans="1:72" s="109" customFormat="1" ht="6.75" customHeight="1">
      <c r="A61" s="65"/>
      <c r="B61" s="158"/>
      <c r="C61" s="154"/>
      <c r="D61" s="154"/>
      <c r="E61" s="154"/>
      <c r="F61" s="155"/>
      <c r="G61" s="155"/>
      <c r="H61" s="155"/>
      <c r="I61" s="163"/>
      <c r="J61" s="154"/>
      <c r="K61" s="154"/>
      <c r="L61" s="154"/>
      <c r="M61" s="154"/>
      <c r="N61" s="155"/>
      <c r="O61" s="163"/>
      <c r="P61" s="71"/>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row>
    <row r="62" spans="1:72" s="109" customFormat="1" ht="12" customHeight="1">
      <c r="A62" s="65"/>
      <c r="B62" s="174"/>
      <c r="C62" s="341" t="s">
        <v>78</v>
      </c>
      <c r="D62" s="341"/>
      <c r="E62" s="341"/>
      <c r="F62" s="341"/>
      <c r="G62" s="341"/>
      <c r="H62" s="341"/>
      <c r="I62" s="342"/>
      <c r="J62" s="67"/>
      <c r="K62" s="169" t="s">
        <v>197</v>
      </c>
      <c r="L62" s="184"/>
      <c r="M62" s="184"/>
      <c r="N62" s="171"/>
      <c r="O62" s="183"/>
      <c r="P62" s="71"/>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row>
    <row r="63" spans="1:72" s="109" customFormat="1" ht="12" customHeight="1">
      <c r="A63" s="65"/>
      <c r="B63" s="174"/>
      <c r="C63" s="170" t="s">
        <v>79</v>
      </c>
      <c r="D63" s="156"/>
      <c r="E63" s="156"/>
      <c r="F63" s="156"/>
      <c r="G63" s="156"/>
      <c r="H63" s="156"/>
      <c r="I63" s="167"/>
      <c r="J63" s="67"/>
      <c r="K63" s="169" t="s">
        <v>198</v>
      </c>
      <c r="L63" s="184"/>
      <c r="M63" s="184"/>
      <c r="N63" s="94"/>
      <c r="O63" s="175"/>
      <c r="P63" s="71"/>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row>
    <row r="64" spans="1:72" s="109" customFormat="1" ht="12" customHeight="1">
      <c r="A64" s="65"/>
      <c r="B64" s="174"/>
      <c r="C64" s="156"/>
      <c r="D64" s="156"/>
      <c r="E64" s="156"/>
      <c r="F64" s="156"/>
      <c r="G64" s="156"/>
      <c r="H64" s="156"/>
      <c r="I64" s="167"/>
      <c r="J64" s="67"/>
      <c r="K64" s="111"/>
      <c r="L64" s="67"/>
      <c r="M64" s="67"/>
      <c r="N64" s="328">
        <f>IF(ROUND(N62-N63-N31,0)=0,"","Le montant N62 moins le montant N63 doit être égal au montant en N31.")</f>
      </c>
      <c r="O64" s="329"/>
      <c r="P64" s="71"/>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row>
    <row r="65" spans="1:72" s="109" customFormat="1" ht="12" customHeight="1">
      <c r="A65" s="65"/>
      <c r="B65" s="65"/>
      <c r="C65" s="111" t="s">
        <v>199</v>
      </c>
      <c r="D65" s="67"/>
      <c r="E65" s="168"/>
      <c r="F65" s="171"/>
      <c r="G65" s="315">
        <f>IF(ROUND(F65+F66-F50,0)=0,"","Le cumul des montants F65 et F66 doit être égal au montant en F50.")</f>
      </c>
      <c r="H65" s="316"/>
      <c r="I65" s="164"/>
      <c r="J65" s="67"/>
      <c r="K65" s="169" t="s">
        <v>201</v>
      </c>
      <c r="L65" s="67"/>
      <c r="M65" s="67"/>
      <c r="N65" s="328"/>
      <c r="O65" s="329"/>
      <c r="P65" s="71"/>
      <c r="Q65" s="238"/>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row>
    <row r="66" spans="1:72" s="109" customFormat="1" ht="12" customHeight="1">
      <c r="A66" s="65"/>
      <c r="B66" s="65"/>
      <c r="C66" s="111" t="s">
        <v>200</v>
      </c>
      <c r="D66" s="67"/>
      <c r="E66" s="168"/>
      <c r="F66" s="171"/>
      <c r="G66" s="315"/>
      <c r="H66" s="316"/>
      <c r="I66" s="164"/>
      <c r="J66" s="67"/>
      <c r="K66" s="169" t="s">
        <v>82</v>
      </c>
      <c r="L66" s="67"/>
      <c r="M66" s="67"/>
      <c r="N66" s="239"/>
      <c r="O66" s="175"/>
      <c r="P66" s="71"/>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row>
    <row r="67" spans="1:72" s="109" customFormat="1" ht="12" customHeight="1">
      <c r="A67" s="65"/>
      <c r="B67" s="65"/>
      <c r="C67" s="111"/>
      <c r="D67" s="67"/>
      <c r="E67" s="67"/>
      <c r="F67" s="237"/>
      <c r="G67" s="112"/>
      <c r="H67" s="112"/>
      <c r="I67" s="164"/>
      <c r="J67" s="67"/>
      <c r="K67" s="169" t="s">
        <v>202</v>
      </c>
      <c r="L67" s="67"/>
      <c r="M67" s="67"/>
      <c r="N67" s="171"/>
      <c r="O67" s="183"/>
      <c r="P67" s="71"/>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row>
    <row r="68" spans="1:72" s="109" customFormat="1" ht="12" customHeight="1">
      <c r="A68" s="65"/>
      <c r="B68" s="65"/>
      <c r="C68" s="172" t="s">
        <v>75</v>
      </c>
      <c r="D68" s="67"/>
      <c r="E68" s="157"/>
      <c r="F68" s="157"/>
      <c r="G68" s="157"/>
      <c r="H68" s="157"/>
      <c r="I68" s="165"/>
      <c r="J68" s="67"/>
      <c r="K68" s="169" t="s">
        <v>203</v>
      </c>
      <c r="L68" s="67"/>
      <c r="M68" s="67"/>
      <c r="N68" s="94"/>
      <c r="O68" s="175"/>
      <c r="P68" s="71"/>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row>
    <row r="69" spans="1:72" s="109" customFormat="1" ht="12" customHeight="1">
      <c r="A69" s="65"/>
      <c r="B69" s="65"/>
      <c r="C69" s="111"/>
      <c r="D69" s="67"/>
      <c r="E69" s="67"/>
      <c r="F69" s="113"/>
      <c r="G69" s="113"/>
      <c r="H69" s="113"/>
      <c r="I69" s="173"/>
      <c r="J69" s="67"/>
      <c r="K69" s="67" t="s">
        <v>204</v>
      </c>
      <c r="L69" s="67"/>
      <c r="M69" s="67"/>
      <c r="N69" s="328">
        <f>IF(ROUND(N67+N68-N52,0)=0,"","Le cumul des montants N67 et N68 doit être égal au montant en N52.")</f>
      </c>
      <c r="O69" s="329"/>
      <c r="P69" s="71"/>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row>
    <row r="70" spans="1:72" s="109" customFormat="1" ht="12" customHeight="1" thickBot="1">
      <c r="A70" s="65"/>
      <c r="B70" s="159"/>
      <c r="C70" s="160"/>
      <c r="D70" s="161"/>
      <c r="E70" s="161"/>
      <c r="F70" s="162"/>
      <c r="G70" s="162"/>
      <c r="H70" s="162"/>
      <c r="I70" s="166"/>
      <c r="J70" s="161"/>
      <c r="K70" s="161"/>
      <c r="L70" s="161"/>
      <c r="M70" s="161"/>
      <c r="N70" s="339"/>
      <c r="O70" s="340"/>
      <c r="P70" s="71"/>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row>
    <row r="71" spans="1:72" s="109" customFormat="1" ht="11.25">
      <c r="A71" s="65"/>
      <c r="B71" s="67"/>
      <c r="C71" s="111"/>
      <c r="D71" s="67"/>
      <c r="E71" s="67"/>
      <c r="F71" s="113"/>
      <c r="G71" s="113"/>
      <c r="H71" s="113"/>
      <c r="I71" s="113"/>
      <c r="J71" s="67"/>
      <c r="K71" s="67"/>
      <c r="L71" s="67"/>
      <c r="M71" s="67"/>
      <c r="N71" s="52"/>
      <c r="O71" s="52"/>
      <c r="P71" s="71"/>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row>
    <row r="72" spans="1:72" s="109" customFormat="1" ht="12" thickBot="1">
      <c r="A72" s="65"/>
      <c r="B72" s="67"/>
      <c r="C72" s="111"/>
      <c r="D72" s="67"/>
      <c r="E72" s="67"/>
      <c r="F72" s="113"/>
      <c r="G72" s="113"/>
      <c r="H72" s="113"/>
      <c r="I72" s="113"/>
      <c r="J72" s="67"/>
      <c r="K72" s="67"/>
      <c r="L72" s="67"/>
      <c r="M72" s="67"/>
      <c r="N72" s="52"/>
      <c r="O72" s="52"/>
      <c r="P72" s="71"/>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row>
    <row r="73" spans="1:72" s="109" customFormat="1" ht="12.75">
      <c r="A73" s="65"/>
      <c r="B73" s="67"/>
      <c r="C73" s="111"/>
      <c r="D73" s="67"/>
      <c r="E73" s="67"/>
      <c r="F73" s="113"/>
      <c r="G73" s="113"/>
      <c r="H73" s="205" t="s">
        <v>17</v>
      </c>
      <c r="I73" s="206" t="s">
        <v>16</v>
      </c>
      <c r="J73" s="67"/>
      <c r="K73" s="67"/>
      <c r="L73" s="67"/>
      <c r="M73" s="67"/>
      <c r="N73" s="52"/>
      <c r="O73" s="52"/>
      <c r="P73" s="71"/>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row>
    <row r="74" spans="1:72" s="109" customFormat="1" ht="25.5" customHeight="1" thickBot="1">
      <c r="A74" s="65"/>
      <c r="B74" s="67"/>
      <c r="C74" s="111"/>
      <c r="D74" s="67"/>
      <c r="E74" s="312" t="s">
        <v>84</v>
      </c>
      <c r="F74" s="312"/>
      <c r="G74" s="113"/>
      <c r="H74" s="114" t="str">
        <f>IF(ROUND(H60-N60,0)=0,"OK","Ecart de : "&amp;ROUND(H60-N60,2))</f>
        <v>OK</v>
      </c>
      <c r="I74" s="115" t="str">
        <f>IF(ROUND(I60-O60,0)=0,"OK","Ecart de : "&amp;ROUND(I60-O60,2))</f>
        <v>OK</v>
      </c>
      <c r="J74" s="67"/>
      <c r="K74" s="67"/>
      <c r="L74" s="67"/>
      <c r="M74" s="67"/>
      <c r="N74" s="52"/>
      <c r="O74" s="52"/>
      <c r="P74" s="71"/>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row>
    <row r="75" spans="1:72" s="109" customFormat="1" ht="11.25">
      <c r="A75" s="65"/>
      <c r="B75" s="67"/>
      <c r="C75" s="111"/>
      <c r="D75" s="67"/>
      <c r="E75" s="67"/>
      <c r="F75" s="113"/>
      <c r="G75" s="113"/>
      <c r="H75" s="113"/>
      <c r="I75" s="113"/>
      <c r="J75" s="67"/>
      <c r="K75" s="67"/>
      <c r="L75" s="67"/>
      <c r="M75" s="67"/>
      <c r="N75" s="52"/>
      <c r="O75" s="52"/>
      <c r="P75" s="71"/>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row>
    <row r="76" spans="1:72" s="121" customFormat="1" ht="13.5" thickBot="1">
      <c r="A76" s="116"/>
      <c r="B76" s="117"/>
      <c r="C76" s="117"/>
      <c r="D76" s="117"/>
      <c r="E76" s="117"/>
      <c r="F76" s="118"/>
      <c r="G76" s="118"/>
      <c r="H76" s="118"/>
      <c r="I76" s="118"/>
      <c r="J76" s="117"/>
      <c r="K76" s="117"/>
      <c r="L76" s="117"/>
      <c r="M76" s="117"/>
      <c r="N76" s="119"/>
      <c r="O76" s="119"/>
      <c r="P76" s="120"/>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row>
    <row r="77" ht="13.5" thickBot="1"/>
    <row r="78" spans="1:7" ht="12.75">
      <c r="A78" s="34"/>
      <c r="B78" s="240"/>
      <c r="C78" s="240"/>
      <c r="D78" s="240"/>
      <c r="E78" s="241"/>
      <c r="F78" s="242"/>
      <c r="G78" s="243"/>
    </row>
    <row r="79" spans="1:7" ht="12.75">
      <c r="A79" s="48"/>
      <c r="B79" s="50"/>
      <c r="C79" s="50"/>
      <c r="D79" s="50"/>
      <c r="E79" s="49" t="s">
        <v>125</v>
      </c>
      <c r="F79" s="51"/>
      <c r="G79" s="244"/>
    </row>
    <row r="80" spans="1:7" ht="12.75">
      <c r="A80" s="48"/>
      <c r="B80" s="50"/>
      <c r="C80" s="50"/>
      <c r="D80" s="50"/>
      <c r="E80" s="50" t="s">
        <v>105</v>
      </c>
      <c r="F80" s="246" t="str">
        <f>IF(H60&gt;0,"VU","KO")</f>
        <v>KO</v>
      </c>
      <c r="G80" s="244"/>
    </row>
    <row r="81" spans="1:7" ht="12.75">
      <c r="A81" s="48"/>
      <c r="B81" s="50"/>
      <c r="C81" s="50"/>
      <c r="D81" s="50"/>
      <c r="E81" s="50" t="s">
        <v>106</v>
      </c>
      <c r="F81" s="246" t="str">
        <f>IF(I60&gt;0,"VU","KO")</f>
        <v>KO</v>
      </c>
      <c r="G81" s="244"/>
    </row>
    <row r="82" spans="1:7" ht="12.75">
      <c r="A82" s="48"/>
      <c r="B82" s="50"/>
      <c r="C82" s="50"/>
      <c r="D82" s="50"/>
      <c r="E82" s="50" t="s">
        <v>107</v>
      </c>
      <c r="F82" s="246" t="str">
        <f>IF(N60&gt;0,"VU","KO")</f>
        <v>KO</v>
      </c>
      <c r="G82" s="244"/>
    </row>
    <row r="83" spans="1:7" ht="12.75">
      <c r="A83" s="48"/>
      <c r="B83" s="50"/>
      <c r="C83" s="50"/>
      <c r="D83" s="50"/>
      <c r="E83" s="50" t="s">
        <v>108</v>
      </c>
      <c r="F83" s="246" t="str">
        <f>IF(O60&gt;0,"VU","KO")</f>
        <v>KO</v>
      </c>
      <c r="G83" s="244"/>
    </row>
    <row r="84" spans="1:7" ht="12.75">
      <c r="A84" s="48"/>
      <c r="B84" s="50"/>
      <c r="C84" s="50"/>
      <c r="D84" s="50"/>
      <c r="E84" s="50" t="s">
        <v>109</v>
      </c>
      <c r="F84" s="246" t="str">
        <f>IF(ROUND(H60-N60,0)=0,"VU","KO")</f>
        <v>VU</v>
      </c>
      <c r="G84" s="244"/>
    </row>
    <row r="85" spans="1:7" ht="12.75">
      <c r="A85" s="48"/>
      <c r="B85" s="50"/>
      <c r="C85" s="50"/>
      <c r="D85" s="50"/>
      <c r="E85" s="50" t="s">
        <v>110</v>
      </c>
      <c r="F85" s="246" t="str">
        <f>IF(ROUND(I60-O60,0)=0,"VU","KO")</f>
        <v>VU</v>
      </c>
      <c r="G85" s="244"/>
    </row>
    <row r="86" spans="1:7" ht="12.75">
      <c r="A86" s="48"/>
      <c r="B86" s="50"/>
      <c r="C86" s="50"/>
      <c r="D86" s="50"/>
      <c r="E86" s="50" t="s">
        <v>111</v>
      </c>
      <c r="F86" s="246" t="str">
        <f>IF(G15&gt;0,"VU","KO")</f>
        <v>KO</v>
      </c>
      <c r="G86" s="244"/>
    </row>
    <row r="87" spans="1:7" ht="12.75">
      <c r="A87" s="48"/>
      <c r="B87" s="50"/>
      <c r="C87" s="50"/>
      <c r="D87" s="50"/>
      <c r="E87" s="50" t="s">
        <v>112</v>
      </c>
      <c r="F87" s="246" t="str">
        <f>IF(H17&lt;0,"KO","VU")</f>
        <v>VU</v>
      </c>
      <c r="G87" s="244"/>
    </row>
    <row r="88" spans="1:7" ht="12.75">
      <c r="A88" s="48"/>
      <c r="B88" s="50"/>
      <c r="C88" s="50"/>
      <c r="D88" s="50"/>
      <c r="E88" s="50" t="s">
        <v>113</v>
      </c>
      <c r="F88" s="246" t="str">
        <f>IF(H18&lt;0,"KO","VU")</f>
        <v>VU</v>
      </c>
      <c r="G88" s="244"/>
    </row>
    <row r="89" spans="1:7" ht="12.75">
      <c r="A89" s="48"/>
      <c r="B89" s="50"/>
      <c r="C89" s="50"/>
      <c r="D89" s="50"/>
      <c r="E89" s="50" t="s">
        <v>114</v>
      </c>
      <c r="F89" s="246" t="str">
        <f>IF(H19&lt;0,"KO","VU")</f>
        <v>VU</v>
      </c>
      <c r="G89" s="244"/>
    </row>
    <row r="90" spans="1:7" ht="12.75">
      <c r="A90" s="48"/>
      <c r="B90" s="50"/>
      <c r="C90" s="50"/>
      <c r="D90" s="50"/>
      <c r="E90" s="50" t="s">
        <v>115</v>
      </c>
      <c r="F90" s="246" t="str">
        <f>IF(H20&lt;0,"KO","VU")</f>
        <v>VU</v>
      </c>
      <c r="G90" s="244"/>
    </row>
    <row r="91" spans="1:7" ht="12.75">
      <c r="A91" s="48"/>
      <c r="B91" s="50"/>
      <c r="C91" s="50"/>
      <c r="D91" s="50"/>
      <c r="E91" s="50" t="s">
        <v>123</v>
      </c>
      <c r="F91" s="246" t="str">
        <f>IF(G65="","VU","KO")</f>
        <v>VU</v>
      </c>
      <c r="G91" s="244"/>
    </row>
    <row r="92" spans="1:7" ht="12.75">
      <c r="A92" s="48"/>
      <c r="B92" s="50"/>
      <c r="C92" s="50"/>
      <c r="D92" s="50"/>
      <c r="E92" s="50" t="s">
        <v>124</v>
      </c>
      <c r="F92" s="246" t="str">
        <f>IF(N69="","VU","KO")</f>
        <v>VU</v>
      </c>
      <c r="G92" s="244"/>
    </row>
    <row r="93" spans="1:7" ht="12.75">
      <c r="A93" s="48"/>
      <c r="B93" s="50"/>
      <c r="C93" s="50"/>
      <c r="D93" s="50"/>
      <c r="E93" s="50" t="s">
        <v>205</v>
      </c>
      <c r="F93" s="246" t="str">
        <f>IF(N64="","VU","KO")</f>
        <v>VU</v>
      </c>
      <c r="G93" s="244"/>
    </row>
    <row r="94" spans="1:7" ht="13.5" thickBot="1">
      <c r="A94" s="116"/>
      <c r="B94" s="117"/>
      <c r="C94" s="117"/>
      <c r="D94" s="117"/>
      <c r="E94" s="117"/>
      <c r="F94" s="118"/>
      <c r="G94" s="245"/>
    </row>
  </sheetData>
  <sheetProtection password="EAD6" sheet="1"/>
  <mergeCells count="22">
    <mergeCell ref="N69:O70"/>
    <mergeCell ref="J60:M60"/>
    <mergeCell ref="C62:I62"/>
    <mergeCell ref="B5:O5"/>
    <mergeCell ref="B7:I7"/>
    <mergeCell ref="J7:O7"/>
    <mergeCell ref="N8:N9"/>
    <mergeCell ref="O8:O9"/>
    <mergeCell ref="O25:O26"/>
    <mergeCell ref="B8:E9"/>
    <mergeCell ref="N25:N26"/>
    <mergeCell ref="N64:O65"/>
    <mergeCell ref="B2:E2"/>
    <mergeCell ref="B3:E3"/>
    <mergeCell ref="F2:H2"/>
    <mergeCell ref="F3:H3"/>
    <mergeCell ref="E74:F74"/>
    <mergeCell ref="B60:E60"/>
    <mergeCell ref="G65:H66"/>
    <mergeCell ref="F8:H8"/>
    <mergeCell ref="J8:M9"/>
    <mergeCell ref="M25:M26"/>
  </mergeCells>
  <conditionalFormatting sqref="H74">
    <cfRule type="containsText" priority="2" dxfId="9" operator="containsText" stopIfTrue="1" text="Ecart">
      <formula>NOT(ISERROR(SEARCH("Ecart",H74)))</formula>
    </cfRule>
  </conditionalFormatting>
  <conditionalFormatting sqref="I74">
    <cfRule type="containsText" priority="3" dxfId="9" operator="containsText" stopIfTrue="1" text="Ecart">
      <formula>NOT(ISERROR(SEARCH("Ecart",I74)))</formula>
    </cfRule>
  </conditionalFormatting>
  <conditionalFormatting sqref="F80:F93">
    <cfRule type="containsText" priority="1" dxfId="9" operator="containsText" stopIfTrue="1" text="KO">
      <formula>NOT(ISERROR(SEARCH("KO",F80)))</formula>
    </cfRule>
  </conditionalFormatting>
  <dataValidations count="1">
    <dataValidation allowBlank="1" showInputMessage="1" showErrorMessage="1" error="Veuillez saisir un nombre." sqref="G65:H66"/>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9" scale="60" r:id="rId2"/>
  <ignoredErrors>
    <ignoredError sqref="H12:H14 H16:H20 H43:H49 H51:H55 H23:H25 H39 H57:H59" unlockedFormula="1"/>
    <ignoredError sqref="H11 H15 H21 H40 H38 H60 H42 H50 H56" formula="1"/>
  </ignoredErrors>
  <drawing r:id="rId1"/>
</worksheet>
</file>

<file path=xl/worksheets/sheet7.xml><?xml version="1.0" encoding="utf-8"?>
<worksheet xmlns="http://schemas.openxmlformats.org/spreadsheetml/2006/main" xmlns:r="http://schemas.openxmlformats.org/officeDocument/2006/relationships">
  <sheetPr codeName="Feuil5"/>
  <dimension ref="A1:J24"/>
  <sheetViews>
    <sheetView showGridLines="0" zoomScalePageLayoutView="0" workbookViewId="0" topLeftCell="A1">
      <selection activeCell="B8" sqref="B8:B9"/>
    </sheetView>
  </sheetViews>
  <sheetFormatPr defaultColWidth="11.421875" defaultRowHeight="15"/>
  <cols>
    <col min="1" max="1" width="5.8515625" style="0" customWidth="1"/>
    <col min="2" max="2" width="44.140625" style="0" customWidth="1"/>
    <col min="3" max="5" width="15.8515625" style="0" customWidth="1"/>
    <col min="6" max="6" width="2.7109375" style="0" hidden="1" customWidth="1"/>
    <col min="7" max="7" width="15.8515625" style="0" customWidth="1"/>
    <col min="8" max="8" width="60.140625" style="0" bestFit="1" customWidth="1"/>
    <col min="9" max="9" width="4.140625" style="0" customWidth="1"/>
  </cols>
  <sheetData>
    <row r="1" spans="1:9" ht="14.25">
      <c r="A1" s="207"/>
      <c r="B1" s="207"/>
      <c r="C1" s="207"/>
      <c r="D1" s="207"/>
      <c r="E1" s="207"/>
      <c r="F1" s="207"/>
      <c r="G1" s="207"/>
      <c r="H1" s="207"/>
      <c r="I1" s="208"/>
    </row>
    <row r="2" spans="1:9" ht="25.5" customHeight="1">
      <c r="A2" s="207"/>
      <c r="B2" s="209" t="s">
        <v>88</v>
      </c>
      <c r="C2" s="354"/>
      <c r="D2" s="354"/>
      <c r="E2" s="220"/>
      <c r="F2" s="220"/>
      <c r="G2" s="207"/>
      <c r="H2" s="207"/>
      <c r="I2" s="208"/>
    </row>
    <row r="3" spans="1:9" ht="25.5" customHeight="1">
      <c r="A3" s="207"/>
      <c r="B3" s="209" t="s">
        <v>89</v>
      </c>
      <c r="C3" s="355"/>
      <c r="D3" s="355"/>
      <c r="E3" s="221"/>
      <c r="F3" s="221"/>
      <c r="G3" s="207"/>
      <c r="H3" s="207"/>
      <c r="I3" s="208"/>
    </row>
    <row r="4" spans="1:9" ht="14.25">
      <c r="A4" s="207"/>
      <c r="B4" s="207"/>
      <c r="C4" s="207"/>
      <c r="D4" s="207"/>
      <c r="E4" s="207"/>
      <c r="F4" s="207"/>
      <c r="G4" s="207"/>
      <c r="H4" s="207"/>
      <c r="I4" s="208"/>
    </row>
    <row r="5" spans="1:9" ht="38.25" customHeight="1">
      <c r="A5" s="207"/>
      <c r="B5" s="356" t="s">
        <v>96</v>
      </c>
      <c r="C5" s="356"/>
      <c r="D5" s="356"/>
      <c r="E5" s="356"/>
      <c r="F5" s="356"/>
      <c r="G5" s="356"/>
      <c r="H5" s="234"/>
      <c r="I5" s="208"/>
    </row>
    <row r="6" spans="1:10" ht="15">
      <c r="A6" s="207"/>
      <c r="B6" s="207"/>
      <c r="C6" s="207"/>
      <c r="D6" s="207"/>
      <c r="E6" s="229"/>
      <c r="F6" s="207"/>
      <c r="G6" s="207"/>
      <c r="H6" s="207"/>
      <c r="I6" s="208"/>
      <c r="J6" s="219"/>
    </row>
    <row r="7" spans="1:10" ht="15.75" thickBot="1">
      <c r="A7" s="207"/>
      <c r="B7" s="207"/>
      <c r="C7" s="207"/>
      <c r="D7" s="207"/>
      <c r="E7" s="229"/>
      <c r="F7" s="207"/>
      <c r="G7" s="229"/>
      <c r="H7" s="283" t="s">
        <v>207</v>
      </c>
      <c r="I7" s="208"/>
      <c r="J7" s="219"/>
    </row>
    <row r="8" spans="1:9" ht="29.25" customHeight="1" thickBot="1">
      <c r="A8" s="207"/>
      <c r="B8" s="350" t="s">
        <v>54</v>
      </c>
      <c r="C8" s="352" t="s">
        <v>99</v>
      </c>
      <c r="D8" s="357" t="s">
        <v>104</v>
      </c>
      <c r="E8" s="358"/>
      <c r="F8" s="358"/>
      <c r="G8" s="359"/>
      <c r="H8" s="225"/>
      <c r="I8" s="208"/>
    </row>
    <row r="9" spans="1:9" ht="42.75" customHeight="1" thickBot="1">
      <c r="A9" s="207"/>
      <c r="B9" s="351"/>
      <c r="C9" s="353"/>
      <c r="D9" s="210" t="s">
        <v>98</v>
      </c>
      <c r="E9" s="228" t="s">
        <v>208</v>
      </c>
      <c r="F9" s="228"/>
      <c r="G9" s="235" t="s">
        <v>97</v>
      </c>
      <c r="H9" s="226"/>
      <c r="I9" s="208"/>
    </row>
    <row r="10" spans="1:9" ht="15" customHeight="1">
      <c r="A10" s="207"/>
      <c r="B10" s="214" t="s">
        <v>101</v>
      </c>
      <c r="C10" s="216"/>
      <c r="D10" s="216"/>
      <c r="E10" s="216"/>
      <c r="F10" s="216"/>
      <c r="G10" s="222">
        <f aca="true" t="shared" si="0" ref="G10:G15">SUM(E10:F10)</f>
        <v>0</v>
      </c>
      <c r="H10" s="227">
        <f aca="true" t="shared" si="1" ref="H10:H15">IF(ROUND(D10+G10-C10,0)=0,"","La somme des montants (2) et (3) devrait être égale au montant en (1)")</f>
      </c>
      <c r="I10" s="208"/>
    </row>
    <row r="11" spans="1:9" ht="15" customHeight="1">
      <c r="A11" s="208"/>
      <c r="B11" s="215" t="s">
        <v>102</v>
      </c>
      <c r="C11" s="217"/>
      <c r="D11" s="217"/>
      <c r="E11" s="217"/>
      <c r="F11" s="217"/>
      <c r="G11" s="223">
        <f t="shared" si="0"/>
        <v>0</v>
      </c>
      <c r="H11" s="227">
        <f t="shared" si="1"/>
      </c>
      <c r="I11" s="208"/>
    </row>
    <row r="12" spans="1:9" ht="15" customHeight="1">
      <c r="A12" s="208"/>
      <c r="B12" s="215" t="s">
        <v>103</v>
      </c>
      <c r="C12" s="217"/>
      <c r="D12" s="217"/>
      <c r="E12" s="217"/>
      <c r="F12" s="217"/>
      <c r="G12" s="223">
        <f t="shared" si="0"/>
        <v>0</v>
      </c>
      <c r="H12" s="227">
        <f t="shared" si="1"/>
      </c>
      <c r="I12" s="208"/>
    </row>
    <row r="13" spans="1:9" ht="15" customHeight="1">
      <c r="A13" s="208"/>
      <c r="B13" s="215" t="s">
        <v>93</v>
      </c>
      <c r="C13" s="217"/>
      <c r="D13" s="217"/>
      <c r="E13" s="217"/>
      <c r="F13" s="217"/>
      <c r="G13" s="223">
        <f t="shared" si="0"/>
        <v>0</v>
      </c>
      <c r="H13" s="227">
        <f t="shared" si="1"/>
      </c>
      <c r="I13" s="208"/>
    </row>
    <row r="14" spans="1:9" ht="15" customHeight="1">
      <c r="A14" s="208"/>
      <c r="B14" s="215" t="s">
        <v>94</v>
      </c>
      <c r="C14" s="217"/>
      <c r="D14" s="217"/>
      <c r="E14" s="217"/>
      <c r="F14" s="217"/>
      <c r="G14" s="223">
        <f t="shared" si="0"/>
        <v>0</v>
      </c>
      <c r="H14" s="227">
        <f t="shared" si="1"/>
      </c>
      <c r="I14" s="208"/>
    </row>
    <row r="15" spans="1:9" ht="15" customHeight="1" thickBot="1">
      <c r="A15" s="208"/>
      <c r="B15" s="211" t="s">
        <v>95</v>
      </c>
      <c r="C15" s="216"/>
      <c r="D15" s="218"/>
      <c r="E15" s="218"/>
      <c r="F15" s="218"/>
      <c r="G15" s="224">
        <f t="shared" si="0"/>
        <v>0</v>
      </c>
      <c r="H15" s="227">
        <f t="shared" si="1"/>
      </c>
      <c r="I15" s="208"/>
    </row>
    <row r="16" spans="1:9" ht="6.75" customHeight="1">
      <c r="A16" s="207"/>
      <c r="B16" s="230"/>
      <c r="C16" s="231"/>
      <c r="D16" s="212"/>
      <c r="E16" s="212"/>
      <c r="F16" s="212"/>
      <c r="G16" s="212"/>
      <c r="H16" s="212"/>
      <c r="I16" s="208"/>
    </row>
    <row r="17" spans="1:9" ht="12.75" customHeight="1">
      <c r="A17" s="207"/>
      <c r="B17" s="236" t="s">
        <v>100</v>
      </c>
      <c r="C17" s="212"/>
      <c r="D17" s="212"/>
      <c r="E17" s="212"/>
      <c r="F17" s="212"/>
      <c r="G17" s="212"/>
      <c r="H17" s="212"/>
      <c r="I17" s="208"/>
    </row>
    <row r="18" spans="1:9" ht="12.75" customHeight="1">
      <c r="A18" s="207"/>
      <c r="B18" s="212"/>
      <c r="C18" s="212"/>
      <c r="D18" s="212"/>
      <c r="E18" s="212"/>
      <c r="F18" s="212"/>
      <c r="G18" s="212"/>
      <c r="H18" s="212"/>
      <c r="I18" s="208"/>
    </row>
    <row r="19" spans="1:9" ht="15" customHeight="1">
      <c r="A19" s="207"/>
      <c r="B19" s="284" t="s">
        <v>209</v>
      </c>
      <c r="C19" s="233"/>
      <c r="D19" s="212"/>
      <c r="E19" s="212"/>
      <c r="F19" s="212"/>
      <c r="G19" s="212"/>
      <c r="H19" s="212"/>
      <c r="I19" s="208"/>
    </row>
    <row r="20" spans="1:9" ht="15" customHeight="1">
      <c r="A20" s="207"/>
      <c r="B20" s="232"/>
      <c r="C20" s="233"/>
      <c r="D20" s="212"/>
      <c r="E20" s="212"/>
      <c r="F20" s="212"/>
      <c r="G20" s="212"/>
      <c r="H20" s="212"/>
      <c r="I20" s="208"/>
    </row>
    <row r="21" spans="1:9" ht="12.75" customHeight="1" thickBot="1">
      <c r="A21" s="32"/>
      <c r="B21" s="213"/>
      <c r="C21" s="213"/>
      <c r="D21" s="213"/>
      <c r="E21" s="213"/>
      <c r="F21" s="213"/>
      <c r="G21" s="213"/>
      <c r="H21" s="213"/>
      <c r="I21" s="33"/>
    </row>
    <row r="23" s="190" customFormat="1" ht="14.25"/>
    <row r="24" s="190" customFormat="1" ht="14.25">
      <c r="B24" s="255"/>
    </row>
    <row r="25" s="190" customFormat="1" ht="14.25"/>
    <row r="26" s="190" customFormat="1" ht="14.25"/>
    <row r="27" s="190" customFormat="1" ht="14.25"/>
    <row r="28" s="190" customFormat="1" ht="14.25"/>
    <row r="29" s="190" customFormat="1" ht="14.25"/>
    <row r="30" s="190" customFormat="1" ht="14.25"/>
    <row r="31" s="190" customFormat="1" ht="14.25"/>
    <row r="32" s="190" customFormat="1" ht="14.25"/>
    <row r="33" s="190" customFormat="1" ht="14.25"/>
    <row r="34" s="190" customFormat="1" ht="14.25"/>
  </sheetData>
  <sheetProtection/>
  <mergeCells count="6">
    <mergeCell ref="B8:B9"/>
    <mergeCell ref="C8:C9"/>
    <mergeCell ref="C2:D2"/>
    <mergeCell ref="C3:D3"/>
    <mergeCell ref="B5:G5"/>
    <mergeCell ref="D8:G8"/>
  </mergeCells>
  <printOptions/>
  <pageMargins left="0.7" right="0.7" top="0.75" bottom="0.75" header="0.3" footer="0.3"/>
  <pageSetup horizontalDpi="600" verticalDpi="600" orientation="portrait" paperSize="9" r:id="rId2"/>
  <ignoredErrors>
    <ignoredError sqref="G10:G15 H10:H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Marc Naïtali</cp:lastModifiedBy>
  <cp:lastPrinted>2022-08-17T16:06:58Z</cp:lastPrinted>
  <dcterms:created xsi:type="dcterms:W3CDTF">2022-08-17T09:40:24Z</dcterms:created>
  <dcterms:modified xsi:type="dcterms:W3CDTF">2024-02-26T20:12:54Z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TaxCatchAll">
    <vt:lpwstr/>
  </property>
  <property fmtid="{D5CDD505-2E9C-101B-9397-08002B2CF9AE}" pid="5" name="PublishingExpirationDate">
    <vt:lpwstr/>
  </property>
  <property fmtid="{D5CDD505-2E9C-101B-9397-08002B2CF9AE}" pid="6" name="PublishingStartDate">
    <vt:lpwstr/>
  </property>
  <property fmtid="{D5CDD505-2E9C-101B-9397-08002B2CF9AE}" pid="7" name="elements">
    <vt:lpwstr/>
  </property>
  <property fmtid="{D5CDD505-2E9C-101B-9397-08002B2CF9AE}" pid="8" name="lcf76f155ced4ddcb4097134ff3c332f">
    <vt:lpwstr/>
  </property>
</Properties>
</file>